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55" activeTab="2"/>
  </bookViews>
  <sheets>
    <sheet name="БК 1 курс" sheetId="1" r:id="rId1"/>
    <sheet name="БК 2 курс" sheetId="2" r:id="rId2"/>
    <sheet name="БК 3 курс" sheetId="3" r:id="rId3"/>
  </sheets>
  <definedNames>
    <definedName name="_xlnm.Print_Area" localSheetId="0">'БК 1 курс'!$A$1:$AK$64</definedName>
    <definedName name="_xlnm.Print_Area" localSheetId="1">'БК 2 курс'!$A$1:$AK$87</definedName>
    <definedName name="_xlnm.Print_Area" localSheetId="2">'БК 3 курс'!$A$1:$AK$71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B42" authorId="0">
      <text>
        <r>
          <rPr>
            <sz val="22"/>
            <rFont val="Tahoma"/>
            <family val="2"/>
          </rPr>
          <t>нет в УП</t>
        </r>
      </text>
    </comment>
    <comment ref="T30" authorId="0">
      <text>
        <r>
          <rPr>
            <sz val="22"/>
            <rFont val="Tahoma"/>
            <family val="2"/>
          </rPr>
          <t>В ІНП по другому</t>
        </r>
      </text>
    </comment>
    <comment ref="AH47" authorId="0">
      <text>
        <r>
          <rPr>
            <sz val="10"/>
            <rFont val="Tahoma"/>
            <family val="2"/>
          </rPr>
          <t>И</t>
        </r>
        <r>
          <rPr>
            <sz val="22"/>
            <rFont val="Tahoma"/>
            <family val="2"/>
          </rPr>
          <t xml:space="preserve">справить в УП с 2 </t>
        </r>
        <r>
          <rPr>
            <sz val="10"/>
            <rFont val="Tahoma"/>
            <family val="2"/>
          </rPr>
          <t xml:space="preserve">на 4
</t>
        </r>
      </text>
    </comment>
    <comment ref="M30" authorId="0">
      <text>
        <r>
          <rPr>
            <sz val="24"/>
            <rFont val="Tahoma"/>
            <family val="2"/>
          </rPr>
          <t xml:space="preserve">В обычном  плане правильно
</t>
        </r>
      </text>
    </comment>
  </commentList>
</comments>
</file>

<file path=xl/sharedStrings.xml><?xml version="1.0" encoding="utf-8"?>
<sst xmlns="http://schemas.openxmlformats.org/spreadsheetml/2006/main" count="546" uniqueCount="251">
  <si>
    <t>НАЦІОНАЛЬНИЙ ТЕХНІЧНИЙ УНІВЕРСИТЕТ УКРАЇНИ "КИЇВСЬКИЙ ПОЛІТЕХНІЧНИЙ ІНСТИТУТ імені ІГОРЯ СІКОРСЬКОГО"</t>
  </si>
  <si>
    <t>Факультет (інститут)</t>
  </si>
  <si>
    <t>-</t>
  </si>
  <si>
    <t>Форма навчання</t>
  </si>
  <si>
    <t>Термін навчання</t>
  </si>
  <si>
    <t>Освітній ступень</t>
  </si>
  <si>
    <t>бакалавр</t>
  </si>
  <si>
    <t>Кваліфікація</t>
  </si>
  <si>
    <t>Випускова кафедра</t>
  </si>
  <si>
    <t>№ п/п</t>
  </si>
  <si>
    <t>Назва кафедр</t>
  </si>
  <si>
    <t>Обсяг
дисципліни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</si>
  <si>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</si>
  <si>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</si>
  <si>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</si>
  <si>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Розподіл аудиторних годин на тиждень за курсами і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</si>
  <si>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</si>
  <si>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</si>
  <si>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</si>
  <si>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</si>
  <si>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</si>
  <si>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</si>
  <si>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Курсові проекти</t>
  </si>
  <si>
    <t>Курсові роботи</t>
  </si>
  <si>
    <t>РГР,РР,ГР</t>
  </si>
  <si>
    <t>ДКР</t>
  </si>
  <si>
    <t>Реферати</t>
  </si>
  <si>
    <t xml:space="preserve">Лекції </t>
  </si>
  <si>
    <t>Індивідуальні заняття</t>
  </si>
  <si>
    <t>18 тижнів</t>
  </si>
  <si>
    <t>у тому числі</t>
  </si>
  <si>
    <t>за НП</t>
  </si>
  <si>
    <t>з урахуван. інд занять</t>
  </si>
  <si>
    <t>Лекції</t>
  </si>
  <si>
    <t xml:space="preserve">Практичні </t>
  </si>
  <si>
    <t xml:space="preserve">Лабораторні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</si>
  <si>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</si>
  <si>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</si>
  <si>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</si>
  <si>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</si>
  <si>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</si>
  <si>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проектів</t>
  </si>
  <si>
    <r>
      <t>РГР</t>
    </r>
    <r>
      <rPr>
        <sz val="24"/>
        <rFont val="Arial"/>
        <family val="2"/>
      </rPr>
      <t xml:space="preserve"> - розрахунково-графічна робота;</t>
    </r>
  </si>
  <si>
    <t>Курсових робіт</t>
  </si>
  <si>
    <r>
      <t>РР</t>
    </r>
    <r>
      <rPr>
        <sz val="24"/>
        <rFont val="Arial"/>
        <family val="2"/>
      </rPr>
      <t xml:space="preserve"> - розрахункова робота;</t>
    </r>
  </si>
  <si>
    <r>
      <t>ГР</t>
    </r>
    <r>
      <rPr>
        <sz val="24"/>
        <rFont val="Arial"/>
        <family val="2"/>
      </rPr>
      <t xml:space="preserve"> - графічна робота;</t>
    </r>
  </si>
  <si>
    <r>
      <t>ДКР</t>
    </r>
    <r>
      <rPr>
        <sz val="24"/>
        <rFont val="Arial"/>
        <family val="2"/>
      </rPr>
      <t xml:space="preserve"> - домашня контрольна робота (виконується під час СРС)</t>
    </r>
  </si>
  <si>
    <t>Рефератів</t>
  </si>
  <si>
    <t>ЗАТВЕРДЖУЮ</t>
  </si>
  <si>
    <t>Спеціальність (код і назва)</t>
  </si>
  <si>
    <t>151 - Автоматизація та комп'ютерно-інтегровані технології</t>
  </si>
  <si>
    <t>Практ.
(комп.практ)</t>
  </si>
  <si>
    <t>Лаборатор</t>
  </si>
  <si>
    <t>Проректор з навчальної роботи 
КПІ  ім. Ігоря Сікорського</t>
  </si>
  <si>
    <t>Технічних та програмних засобів автоматизації</t>
  </si>
  <si>
    <t>інженерно-хімічний</t>
  </si>
  <si>
    <t>бакалавр з автоматизації та комп'ютерно-інтегрованих технологій</t>
  </si>
  <si>
    <t>Завідувач кафедри</t>
  </si>
  <si>
    <t>/ Анатолій ЖУЧЕНКО /</t>
  </si>
  <si>
    <t>Заст. декана ІХФ</t>
  </si>
  <si>
    <t>/ Дмитро СІДОРОВ /</t>
  </si>
  <si>
    <t>Технічні та програмні засоби автоматизації</t>
  </si>
  <si>
    <t xml:space="preserve">на 2021 / 2022 навчальний рік </t>
  </si>
  <si>
    <t>очна (денна)</t>
  </si>
  <si>
    <t>І. НОРМАТИВНІ освітні компоненти</t>
  </si>
  <si>
    <t>І.1. Цикл загальної підготовки</t>
  </si>
  <si>
    <t>І.2. Цикл професійної підготовки</t>
  </si>
  <si>
    <t>ВСЬОГО НОРМАТИВНИХ</t>
  </si>
  <si>
    <t>Разом нормативних ОК циклу загальної підготовки</t>
  </si>
  <si>
    <t>Разом нормативних ОК циклу професійної підготовки</t>
  </si>
  <si>
    <t>ЗАГАЛЬНА КІЛЬКІСТЬ</t>
  </si>
  <si>
    <r>
      <t xml:space="preserve">"_____"_________________ </t>
    </r>
    <r>
      <rPr>
        <b/>
        <sz val="26"/>
        <rFont val="Arial"/>
        <family val="2"/>
      </rPr>
      <t>2021 р.</t>
    </r>
  </si>
  <si>
    <r>
      <rPr>
        <b/>
        <sz val="36"/>
        <rFont val="Arial"/>
        <family val="2"/>
      </rPr>
      <t xml:space="preserve">Освітні компоненти </t>
    </r>
    <r>
      <rPr>
        <b/>
        <sz val="28"/>
        <rFont val="Arial"/>
        <family val="2"/>
      </rPr>
      <t xml:space="preserve">
(навчальні дисципліни, курсові проекти (роботи), практики, кваліфікаційна робота)</t>
    </r>
  </si>
  <si>
    <t xml:space="preserve">_________________Анатолій МЕЛЬНИЧЕНКО   </t>
  </si>
  <si>
    <t>Хімія</t>
  </si>
  <si>
    <t>Англійської мови технічного спрямування № 2</t>
  </si>
  <si>
    <t>Загальної та неорганічної хімії</t>
  </si>
  <si>
    <t>Математичної фізики та диференціальних рівнянь</t>
  </si>
  <si>
    <t>Основи інформаційних та комунікаційних технологій</t>
  </si>
  <si>
    <t>Комп'ютерна графіка</t>
  </si>
  <si>
    <t>Модульні контр.роботи</t>
  </si>
  <si>
    <t>за освітньо-професійною програмою -</t>
  </si>
  <si>
    <t>2 курс</t>
  </si>
  <si>
    <t>3 семестр</t>
  </si>
  <si>
    <t>4 семестр</t>
  </si>
  <si>
    <t>Вища математика - 3. Теорія поля. Ряди. Функції комплексної змінної</t>
  </si>
  <si>
    <t xml:space="preserve">Екології та технології рослинних полімерів </t>
  </si>
  <si>
    <t>Технічні засоби автоматизації</t>
  </si>
  <si>
    <t>Курсова робота з технічних засобів автоматизації</t>
  </si>
  <si>
    <t>Проектування інформаційних систем - 1. Бази даних</t>
  </si>
  <si>
    <t>Проектування інформаційних систем - 2. Web-програмування</t>
  </si>
  <si>
    <t>.</t>
  </si>
  <si>
    <t>Технологічні вимірювання та прилади - 1. Метрологія</t>
  </si>
  <si>
    <t>Основи цифрової схемотехніки</t>
  </si>
  <si>
    <t>Математичні методи в задачах автоматизації - 1. Теорія ймовірностей та операторні методи</t>
  </si>
  <si>
    <t>Математичні методи в задачах автоматизації - 2. Дискретна математика та основи системного аналізу</t>
  </si>
  <si>
    <t>Проектування систем автоматизації</t>
  </si>
  <si>
    <t>ІІ. ВИБІРКОВІ освітні компоненти</t>
  </si>
  <si>
    <t>ІІ.1. Цикл загальної підготовки (вибіркові освітні компоненти з загальноуніверситетського каталогу)</t>
  </si>
  <si>
    <t>К-ть здобувач,
які вибрали
дисципліну</t>
  </si>
  <si>
    <t>Б</t>
  </si>
  <si>
    <t>К</t>
  </si>
  <si>
    <t>Академічна доброчесність</t>
  </si>
  <si>
    <t>Теорії і практики управління</t>
  </si>
  <si>
    <t>Психології та педагогіки</t>
  </si>
  <si>
    <t>Основи електронного урядування</t>
  </si>
  <si>
    <t>Психологія конфлікту</t>
  </si>
  <si>
    <t>Соціальна психологія</t>
  </si>
  <si>
    <t>Разом вибіркових ОК циклу загальної підготовки</t>
  </si>
  <si>
    <t>ВСЬОГО ВИБІРКОВИХ:</t>
  </si>
  <si>
    <r>
      <t>Б</t>
    </r>
    <r>
      <rPr>
        <sz val="24"/>
        <rFont val="Arial"/>
        <family val="2"/>
      </rPr>
      <t xml:space="preserve"> - кількість здобувачів, які навчаються за кошти державного бюджету</t>
    </r>
  </si>
  <si>
    <r>
      <t>К</t>
    </r>
    <r>
      <rPr>
        <sz val="24"/>
        <rFont val="Arial"/>
        <family val="2"/>
      </rPr>
      <t xml:space="preserve"> - кількість здобувачів, які навчаються за кошти фізичних та /або юридичних осіб</t>
    </r>
  </si>
  <si>
    <t>прийом 2019 року</t>
  </si>
  <si>
    <t>денна</t>
  </si>
  <si>
    <t>за освітньо-професійною програмою</t>
  </si>
  <si>
    <t xml:space="preserve"> Автоматизація та комп’ютерно-інтегровані технології хімічних виробництв</t>
  </si>
  <si>
    <t>2 роки 10 міс.(4 н.р)</t>
  </si>
  <si>
    <t xml:space="preserve">_______________Анатолій МЕЛЬНИЧЕНКО   </t>
  </si>
  <si>
    <t>3 курс</t>
  </si>
  <si>
    <t>ЛА-п91 (6+1)</t>
  </si>
  <si>
    <t>5 семестр</t>
  </si>
  <si>
    <t>6 семестр</t>
  </si>
  <si>
    <t>9 тижнів</t>
  </si>
  <si>
    <t>І. ЦИКЛ ЗАГАЛЬНОЇ ПІДГОТОВКИ</t>
  </si>
  <si>
    <t>І.2. Навчальні дисципліни базової підготовки</t>
  </si>
  <si>
    <t>Теорія автоматичного управління - 3. Методи сучасної теорії керування</t>
  </si>
  <si>
    <t>Охорона праці та цивільний захист</t>
  </si>
  <si>
    <t>Охорони праці, промислової та цивільної безпеки</t>
  </si>
  <si>
    <t>Економіка і організація виробництва</t>
  </si>
  <si>
    <t>Переддипломна практика</t>
  </si>
  <si>
    <t>Х</t>
  </si>
  <si>
    <t>Дипломне проектування</t>
  </si>
  <si>
    <t>Разом за п. 1.2.</t>
  </si>
  <si>
    <t xml:space="preserve"> І.4. Навчальні дисципліни соціально-гуманітарної підготовки (за вибором студентів)</t>
  </si>
  <si>
    <t>Разом за п. 1.4.</t>
  </si>
  <si>
    <t>ВСЬОГО ЗА ЦИКЛ ЗАГАЛЬНОЇ ПІДГОТОВКИ:</t>
  </si>
  <si>
    <t>ІІ. ЦИКЛ ПРОФЕСІЙНОЇ ПІДГОТОВКИ</t>
  </si>
  <si>
    <t>ІІ.1. Навчальні дисципліни професійної та практичної підготовки</t>
  </si>
  <si>
    <t>Оптимізація систем керування - 1. Статична оптимізація</t>
  </si>
  <si>
    <t>Оптимізація систем керування - 2. Динамічна оптимізація</t>
  </si>
  <si>
    <t>Програмні засоби моделювання систем керування</t>
  </si>
  <si>
    <t>Промислові комп'ютерні мережі</t>
  </si>
  <si>
    <t>Автоматизація  технологічних процесів та виробництв - 1. Автоматизація типових технологічних процесів</t>
  </si>
  <si>
    <t>Автоматизація технологічних процесів та виробництв - 2. Локальні системи автоматизації технологічних процесів та агрегатів</t>
  </si>
  <si>
    <t>Автоматизація хіміко-технологічних процесів та виробництв - 3. Курсова робота</t>
  </si>
  <si>
    <t>Разом за п. 2.1.</t>
  </si>
  <si>
    <t>ІІ.2. Навчальні дисципліни професійної та практичної підготовки (за вибором студентів)</t>
  </si>
  <si>
    <t xml:space="preserve">Математичні моделі та методи керування цифрових систем - 1. </t>
  </si>
  <si>
    <t>Математичні моделі та методи керування цифрових систем - 2. Курсовый проєкт</t>
  </si>
  <si>
    <t>Контролерні системи керування</t>
  </si>
  <si>
    <t>Технічні засоби та методи монтажу систем автоматизацї</t>
  </si>
  <si>
    <t>Разом за п. 2.2.</t>
  </si>
  <si>
    <t>ВСЬОГО ЗА ЦИКЛ ПРОФЕСІЙНОЇ ПІДГОТОВКИ:</t>
  </si>
  <si>
    <t>ВСЬОГО ЗА ТЕРМІН НАВЧАННЯ:</t>
  </si>
  <si>
    <t>Військова підготовка</t>
  </si>
  <si>
    <t>У 3 - 6 семестрах за окремим планом військової підготовки.</t>
  </si>
  <si>
    <t>РОЗПОДІЛ ГОДИН ПО ПІДГОТОВЦІ ТА ЗАХИСТУ ДИПЛОМНОГО ПРОЕКТУ (РОБОТИ)</t>
  </si>
  <si>
    <t>ПРАКТИКИ</t>
  </si>
  <si>
    <t>Вид  роботи</t>
  </si>
  <si>
    <t>Норма в годинах
на 1 студента</t>
  </si>
  <si>
    <t>Кафедра</t>
  </si>
  <si>
    <t>Кількість
студентів</t>
  </si>
  <si>
    <t>Всього
годин</t>
  </si>
  <si>
    <t>№</t>
  </si>
  <si>
    <t>Вид практики</t>
  </si>
  <si>
    <t>Термін проведення</t>
  </si>
  <si>
    <t>Тривалість у тижнях</t>
  </si>
  <si>
    <t>Семестр</t>
  </si>
  <si>
    <t>1</t>
  </si>
  <si>
    <t>Переддипломна</t>
  </si>
  <si>
    <t>з 11.04 по 15.05.2022 р.</t>
  </si>
  <si>
    <t>5</t>
  </si>
  <si>
    <t>8</t>
  </si>
  <si>
    <t>Керівництво</t>
  </si>
  <si>
    <t>Консультування</t>
  </si>
  <si>
    <t>Форма атестації випускників</t>
  </si>
  <si>
    <t>Рецензування</t>
  </si>
  <si>
    <t>Хімічного, полімерного і силікатного машинобудування</t>
  </si>
  <si>
    <t>Захист дипломного проекту</t>
  </si>
  <si>
    <t>ЕК, d × 0,5</t>
  </si>
  <si>
    <t>4 × 0,5 = 2</t>
  </si>
  <si>
    <t>d - кількість членів ЕК з даної кафедри</t>
  </si>
  <si>
    <t>Всього годин</t>
  </si>
  <si>
    <t>Ухвалено на засіданні Вченої ради ІХФ, ПРОТОКОЛ № 4 від 26 квітня 2021 р.</t>
  </si>
  <si>
    <t>ЛА-п11 (12+0)</t>
  </si>
  <si>
    <t>Україна в контексті історичного розвитку Європи *</t>
  </si>
  <si>
    <t>Інженерна графіка *</t>
  </si>
  <si>
    <t>Фізика *</t>
  </si>
  <si>
    <t>Засади професійного мовлення *</t>
  </si>
  <si>
    <t>Основи здорового способу життя *</t>
  </si>
  <si>
    <t>Іноземна мова *</t>
  </si>
  <si>
    <t>Філософські основи наукового пізнання *</t>
  </si>
  <si>
    <t>Екологічна безпека інженерної діяльності *</t>
  </si>
  <si>
    <t>Вища математика - 1,2  *</t>
  </si>
  <si>
    <t>Електротехніка *</t>
  </si>
  <si>
    <t>Електроніка та електромеханіка *</t>
  </si>
  <si>
    <t>Програмування - 1. Основи 
програмування *</t>
  </si>
  <si>
    <t>Програмування - 2. Об'єктно-орієнтоване програмування **</t>
  </si>
  <si>
    <t>Технологічні вимірювання та прилади - 2. Засоби вимірювання</t>
  </si>
  <si>
    <t>Курсовий проєкт з технологічних вимірювань та приладів</t>
  </si>
  <si>
    <t>ЛА-п01 (11+0)</t>
  </si>
  <si>
    <t>Іноземна мова - 2 *</t>
  </si>
  <si>
    <t>Інформаційна безпека</t>
  </si>
  <si>
    <t>Іноземна мова професійного спрямування - 1. Практичний курс іноземної мови для професійного спілкування І</t>
  </si>
  <si>
    <t>Математичні методи в задачах автоматизації</t>
  </si>
  <si>
    <t>Комп'ютерне моделювання процесів і систем</t>
  </si>
  <si>
    <t>Теорія автоматичного керування - 1. Класична теорія керування</t>
  </si>
  <si>
    <t>Освітній компонент 1 ЗУ-Каталогу (Філософський) *</t>
  </si>
  <si>
    <t>Освітній компонент 3 ЗУ-Каталогу (Екологічний) *</t>
  </si>
  <si>
    <t>ІІ.2. Цикл професійної підготовки (вибіркові освітні компоненти з міжфакультетського / факультетського / кафедрального каталогів)</t>
  </si>
  <si>
    <t>Інфографіка та візуалізація даних</t>
  </si>
  <si>
    <t>Мережі обміну даними</t>
  </si>
  <si>
    <t>Програмні засоби моделювання процесів та систем</t>
  </si>
  <si>
    <t>Промислові комп’ютерні мережі</t>
  </si>
  <si>
    <t>Системи та засоби електроавтоматики</t>
  </si>
  <si>
    <t>Спеціалізовані задачі системного аналізу</t>
  </si>
  <si>
    <t>Технологія целюлозно-паперового виробництва</t>
  </si>
  <si>
    <t>Інтегровані автоматизовані системи керування</t>
  </si>
  <si>
    <t>Інформаційні технології аналізу даних</t>
  </si>
  <si>
    <t>Математичні пакети та їх застосування</t>
  </si>
  <si>
    <t>Основи промислової робототехніки</t>
  </si>
  <si>
    <t>Основи робототехніки та машинного зору</t>
  </si>
  <si>
    <t>Параметричне моделювання технологічних процесів</t>
  </si>
  <si>
    <t>Сервери промислових мереж</t>
  </si>
  <si>
    <t>Разом вибіркових ОК циклу професійної підготовки</t>
  </si>
  <si>
    <t>Курсова проект з технологічних вимірювань та приладів</t>
  </si>
  <si>
    <t>1 курс</t>
  </si>
  <si>
    <t>1 семестр</t>
  </si>
  <si>
    <t>2 семестр</t>
  </si>
  <si>
    <t>прийом 2021 року</t>
  </si>
  <si>
    <t>2 роки 10 міс.(3 н.р)</t>
  </si>
  <si>
    <t>прийом 2020 року</t>
  </si>
  <si>
    <t>ІНТЕГРОВАНИЙ РОБОЧИЙ НАВЧАЛЬНИЙ ПЛАН</t>
  </si>
  <si>
    <t>Блок 1. Автоматизація хіміко-технологічних процесів і виробництв</t>
  </si>
  <si>
    <t>Освітній компонент 2 ЗУ-Каталогу</t>
  </si>
  <si>
    <t>Освітній компонент 1 Ф-Каталогу</t>
  </si>
  <si>
    <t>Освітній компонент 2 Ф-Каталогу</t>
  </si>
  <si>
    <t>Освітній компонент 3 Ф-Каталогу</t>
  </si>
  <si>
    <t>Освітній компонент 4 Ф-Каталогу</t>
  </si>
  <si>
    <t>Освітній компонент 5 Ф-Каталогу</t>
  </si>
  <si>
    <t>Освітній компонент 6 Ф-Каталогу</t>
  </si>
  <si>
    <t xml:space="preserve">*   дисципліни, які перезараховуються - 57 кредитів </t>
  </si>
  <si>
    <t>** дисципліни, які здаються за формою екстернату - 5 кредитів</t>
  </si>
  <si>
    <r>
      <rPr>
        <b/>
        <sz val="24"/>
        <rFont val="Arial"/>
        <family val="2"/>
      </rPr>
      <t xml:space="preserve">Освітні компоненти </t>
    </r>
    <r>
      <rPr>
        <b/>
        <sz val="18"/>
        <rFont val="Arial"/>
        <family val="2"/>
      </rPr>
      <t xml:space="preserve">
(навчальні дисципліни, курсові проекти (роботи), практики, кваліфікаційна робота)</t>
    </r>
  </si>
  <si>
    <t>*   дисципліни, які перезараховують - 11 кредитів</t>
  </si>
  <si>
    <t>вивчаються - 54 кредити</t>
  </si>
  <si>
    <t>Міжнародної економіки</t>
  </si>
  <si>
    <t>Інформаційного, господарського та адміністративного права</t>
  </si>
  <si>
    <t>Іноземна мова професійного спрямування - 2. Іноземна мова для професійно-орієнтованого спілкування. Ділове мовлення</t>
  </si>
  <si>
    <t>дисципліни, які вивчаються 62 кредити</t>
  </si>
  <si>
    <t>з 13.06.2022 по 30.06.2022 р.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</si>
</sst>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8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36"/>
      <name val="Arial"/>
      <family val="2"/>
    </font>
    <font>
      <b/>
      <sz val="24"/>
      <name val="Arial"/>
      <family val="2"/>
    </font>
    <font>
      <b/>
      <sz val="48"/>
      <name val="Arial"/>
      <family val="2"/>
    </font>
    <font>
      <b/>
      <sz val="40"/>
      <name val="Arial"/>
      <family val="2"/>
    </font>
    <font>
      <b/>
      <sz val="30"/>
      <name val="Arial"/>
      <family val="2"/>
    </font>
    <font>
      <b/>
      <sz val="40"/>
      <name val="Arial Cyr"/>
      <family val="0"/>
    </font>
    <font>
      <b/>
      <sz val="36"/>
      <name val="Arial Cyr"/>
      <family val="0"/>
    </font>
    <font>
      <b/>
      <sz val="26"/>
      <name val="Arial"/>
      <family val="2"/>
    </font>
    <font>
      <b/>
      <sz val="28"/>
      <name val="Arial"/>
      <family val="2"/>
    </font>
    <font>
      <sz val="26"/>
      <name val="Arial"/>
      <family val="2"/>
    </font>
    <font>
      <b/>
      <sz val="26"/>
      <name val="Symbol"/>
      <family val="1"/>
    </font>
    <font>
      <sz val="30"/>
      <name val="Arial"/>
      <family val="2"/>
    </font>
    <font>
      <b/>
      <sz val="32"/>
      <name val="Arial Cyr"/>
      <family val="0"/>
    </font>
    <font>
      <sz val="14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26"/>
      <name val="Arial Cyr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28"/>
      <name val="Arial"/>
      <family val="2"/>
    </font>
    <font>
      <sz val="24"/>
      <name val="Arial"/>
      <family val="2"/>
    </font>
    <font>
      <sz val="20"/>
      <name val="Arial"/>
      <family val="2"/>
    </font>
    <font>
      <sz val="28"/>
      <name val="Arial Cyr"/>
      <family val="0"/>
    </font>
    <font>
      <b/>
      <sz val="32"/>
      <name val="Arial"/>
      <family val="2"/>
    </font>
    <font>
      <b/>
      <sz val="28"/>
      <name val="Arial Cyr"/>
      <family val="2"/>
    </font>
    <font>
      <b/>
      <sz val="18"/>
      <name val="Arial"/>
      <family val="2"/>
    </font>
    <font>
      <sz val="36"/>
      <name val="Arial"/>
      <family val="2"/>
    </font>
    <font>
      <sz val="36"/>
      <name val="Arial Cyr"/>
      <family val="0"/>
    </font>
    <font>
      <b/>
      <i/>
      <sz val="32"/>
      <name val="Arial"/>
      <family val="2"/>
    </font>
    <font>
      <b/>
      <sz val="14"/>
      <name val="Arial"/>
      <family val="2"/>
    </font>
    <font>
      <sz val="22"/>
      <name val="Arial"/>
      <family val="2"/>
    </font>
    <font>
      <b/>
      <i/>
      <sz val="28"/>
      <name val="Arial"/>
      <family val="2"/>
    </font>
    <font>
      <b/>
      <i/>
      <sz val="26"/>
      <name val="Arial"/>
      <family val="2"/>
    </font>
    <font>
      <sz val="32"/>
      <name val="Arial"/>
      <family val="2"/>
    </font>
    <font>
      <sz val="32"/>
      <name val="Arial Cyr"/>
      <family val="0"/>
    </font>
    <font>
      <i/>
      <sz val="28"/>
      <name val="Arial"/>
      <family val="2"/>
    </font>
    <font>
      <i/>
      <sz val="28"/>
      <name val="Arial Cyr"/>
      <family val="0"/>
    </font>
    <font>
      <sz val="8"/>
      <name val="Arial Cyr"/>
      <family val="0"/>
    </font>
    <font>
      <sz val="22"/>
      <name val="Tahoma"/>
      <family val="2"/>
    </font>
    <font>
      <sz val="10"/>
      <name val="Tahoma"/>
      <family val="2"/>
    </font>
    <font>
      <sz val="24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8"/>
      <color indexed="10"/>
      <name val="Arial"/>
      <family val="2"/>
    </font>
    <font>
      <sz val="2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8"/>
      <color rgb="FFFF0000"/>
      <name val="Arial"/>
      <family val="2"/>
    </font>
    <font>
      <sz val="28"/>
      <color rgb="FFFF0000"/>
      <name val="Arial Cyr"/>
      <family val="0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92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49" fontId="13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4" fillId="0" borderId="10" xfId="0" applyNumberFormat="1" applyFont="1" applyFill="1" applyBorder="1" applyAlignment="1">
      <alignment horizontal="center" vertical="center" textRotation="90" wrapText="1"/>
    </xf>
    <xf numFmtId="0" fontId="18" fillId="0" borderId="10" xfId="0" applyNumberFormat="1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 textRotation="90" wrapText="1"/>
    </xf>
    <xf numFmtId="0" fontId="18" fillId="0" borderId="12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 textRotation="90" wrapText="1"/>
    </xf>
    <xf numFmtId="0" fontId="18" fillId="0" borderId="13" xfId="0" applyFont="1" applyFill="1" applyBorder="1" applyAlignment="1">
      <alignment horizontal="center" vertical="center" textRotation="90" wrapText="1"/>
    </xf>
    <xf numFmtId="0" fontId="21" fillId="0" borderId="14" xfId="0" applyFont="1" applyBorder="1" applyAlignment="1">
      <alignment horizontal="center" vertical="center"/>
    </xf>
    <xf numFmtId="0" fontId="19" fillId="0" borderId="15" xfId="0" applyNumberFormat="1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center" vertical="center"/>
    </xf>
    <xf numFmtId="0" fontId="19" fillId="0" borderId="17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top"/>
    </xf>
    <xf numFmtId="0" fontId="23" fillId="0" borderId="18" xfId="0" applyFont="1" applyBorder="1" applyAlignment="1">
      <alignment vertical="top"/>
    </xf>
    <xf numFmtId="0" fontId="23" fillId="0" borderId="19" xfId="0" applyFont="1" applyBorder="1" applyAlignment="1">
      <alignment vertical="top"/>
    </xf>
    <xf numFmtId="0" fontId="23" fillId="0" borderId="0" xfId="0" applyFont="1" applyBorder="1" applyAlignment="1">
      <alignment/>
    </xf>
    <xf numFmtId="0" fontId="24" fillId="0" borderId="20" xfId="0" applyNumberFormat="1" applyFont="1" applyBorder="1" applyAlignment="1">
      <alignment horizontal="center" vertical="center" wrapText="1" shrinkToFit="1"/>
    </xf>
    <xf numFmtId="0" fontId="24" fillId="0" borderId="21" xfId="0" applyNumberFormat="1" applyFont="1" applyFill="1" applyBorder="1" applyAlignment="1">
      <alignment horizontal="center" vertical="center" wrapText="1" shrinkToFit="1"/>
    </xf>
    <xf numFmtId="0" fontId="24" fillId="0" borderId="18" xfId="0" applyNumberFormat="1" applyFont="1" applyFill="1" applyBorder="1" applyAlignment="1">
      <alignment horizontal="center" vertical="center" wrapText="1" shrinkToFit="1"/>
    </xf>
    <xf numFmtId="0" fontId="24" fillId="0" borderId="22" xfId="0" applyNumberFormat="1" applyFont="1" applyFill="1" applyBorder="1" applyAlignment="1">
      <alignment horizontal="center" vertical="center" wrapText="1" shrinkToFit="1"/>
    </xf>
    <xf numFmtId="0" fontId="24" fillId="0" borderId="23" xfId="0" applyNumberFormat="1" applyFont="1" applyFill="1" applyBorder="1" applyAlignment="1">
      <alignment horizontal="center" vertical="center" wrapText="1" shrinkToFit="1"/>
    </xf>
    <xf numFmtId="0" fontId="24" fillId="0" borderId="18" xfId="0" applyNumberFormat="1" applyFont="1" applyBorder="1" applyAlignment="1">
      <alignment horizontal="center" vertical="center" shrinkToFit="1"/>
    </xf>
    <xf numFmtId="0" fontId="24" fillId="0" borderId="19" xfId="0" applyNumberFormat="1" applyFont="1" applyBorder="1" applyAlignment="1">
      <alignment horizontal="center" vertical="center" shrinkToFit="1"/>
    </xf>
    <xf numFmtId="0" fontId="24" fillId="0" borderId="22" xfId="0" applyNumberFormat="1" applyFont="1" applyBorder="1" applyAlignment="1">
      <alignment horizontal="center" vertical="center" shrinkToFit="1"/>
    </xf>
    <xf numFmtId="0" fontId="24" fillId="0" borderId="21" xfId="0" applyNumberFormat="1" applyFont="1" applyBorder="1" applyAlignment="1">
      <alignment horizontal="center" vertical="center" shrinkToFit="1"/>
    </xf>
    <xf numFmtId="0" fontId="24" fillId="0" borderId="20" xfId="0" applyNumberFormat="1" applyFont="1" applyBorder="1" applyAlignment="1">
      <alignment horizontal="center" vertical="center" shrinkToFit="1"/>
    </xf>
    <xf numFmtId="0" fontId="24" fillId="0" borderId="19" xfId="0" applyFont="1" applyBorder="1" applyAlignment="1">
      <alignment horizontal="center" vertical="center" shrinkToFit="1"/>
    </xf>
    <xf numFmtId="0" fontId="11" fillId="0" borderId="24" xfId="0" applyNumberFormat="1" applyFont="1" applyBorder="1" applyAlignment="1">
      <alignment horizontal="center" vertical="center" shrinkToFit="1"/>
    </xf>
    <xf numFmtId="0" fontId="11" fillId="0" borderId="16" xfId="0" applyNumberFormat="1" applyFont="1" applyBorder="1" applyAlignment="1">
      <alignment horizontal="center" vertical="center" shrinkToFit="1"/>
    </xf>
    <xf numFmtId="0" fontId="11" fillId="0" borderId="17" xfId="0" applyNumberFormat="1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textRotation="90"/>
    </xf>
    <xf numFmtId="0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top"/>
    </xf>
    <xf numFmtId="0" fontId="18" fillId="0" borderId="25" xfId="0" applyFont="1" applyBorder="1" applyAlignment="1">
      <alignment horizontal="center" vertical="top"/>
    </xf>
    <xf numFmtId="0" fontId="11" fillId="0" borderId="26" xfId="0" applyNumberFormat="1" applyFont="1" applyBorder="1" applyAlignment="1">
      <alignment horizontal="center" vertical="center"/>
    </xf>
    <xf numFmtId="0" fontId="11" fillId="0" borderId="27" xfId="0" applyNumberFormat="1" applyFont="1" applyBorder="1" applyAlignment="1">
      <alignment horizontal="center" vertical="center"/>
    </xf>
    <xf numFmtId="0" fontId="11" fillId="0" borderId="28" xfId="0" applyNumberFormat="1" applyFont="1" applyBorder="1" applyAlignment="1">
      <alignment horizontal="center" vertical="center"/>
    </xf>
    <xf numFmtId="0" fontId="11" fillId="0" borderId="29" xfId="0" applyNumberFormat="1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18" fillId="0" borderId="0" xfId="0" applyFont="1" applyBorder="1" applyAlignment="1">
      <alignment horizontal="center"/>
    </xf>
    <xf numFmtId="0" fontId="11" fillId="0" borderId="30" xfId="0" applyNumberFormat="1" applyFont="1" applyBorder="1" applyAlignment="1">
      <alignment horizontal="center" vertical="center"/>
    </xf>
    <xf numFmtId="0" fontId="11" fillId="0" borderId="31" xfId="0" applyNumberFormat="1" applyFont="1" applyBorder="1" applyAlignment="1">
      <alignment horizontal="center" vertical="center"/>
    </xf>
    <xf numFmtId="0" fontId="11" fillId="0" borderId="32" xfId="0" applyNumberFormat="1" applyFont="1" applyBorder="1" applyAlignment="1">
      <alignment horizontal="center" vertical="center"/>
    </xf>
    <xf numFmtId="0" fontId="11" fillId="0" borderId="33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/>
    </xf>
    <xf numFmtId="49" fontId="23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vertical="top" wrapText="1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 applyProtection="1">
      <alignment/>
      <protection/>
    </xf>
    <xf numFmtId="49" fontId="22" fillId="0" borderId="0" xfId="0" applyNumberFormat="1" applyFont="1" applyBorder="1" applyAlignment="1" applyProtection="1">
      <alignment horizontal="left" vertical="justify"/>
      <protection/>
    </xf>
    <xf numFmtId="49" fontId="22" fillId="0" borderId="0" xfId="0" applyNumberFormat="1" applyFont="1" applyBorder="1" applyAlignment="1" applyProtection="1">
      <alignment horizontal="center" vertical="justify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23" fillId="0" borderId="0" xfId="0" applyNumberFormat="1" applyFont="1" applyBorder="1" applyAlignment="1" applyProtection="1">
      <alignment horizontal="center" vertical="justify"/>
      <protection/>
    </xf>
    <xf numFmtId="0" fontId="26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25" fillId="0" borderId="2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4" fillId="0" borderId="35" xfId="0" applyNumberFormat="1" applyFont="1" applyBorder="1" applyAlignment="1">
      <alignment horizontal="center" vertical="center" wrapText="1" shrinkToFit="1"/>
    </xf>
    <xf numFmtId="0" fontId="11" fillId="0" borderId="36" xfId="0" applyNumberFormat="1" applyFont="1" applyBorder="1" applyAlignment="1">
      <alignment horizontal="center" vertical="center" shrinkToFit="1"/>
    </xf>
    <xf numFmtId="0" fontId="11" fillId="0" borderId="37" xfId="0" applyNumberFormat="1" applyFont="1" applyBorder="1" applyAlignment="1">
      <alignment horizontal="center" vertical="center" shrinkToFit="1"/>
    </xf>
    <xf numFmtId="0" fontId="24" fillId="0" borderId="35" xfId="0" applyNumberFormat="1" applyFont="1" applyBorder="1" applyAlignment="1">
      <alignment horizontal="center" vertical="center" shrinkToFit="1"/>
    </xf>
    <xf numFmtId="0" fontId="24" fillId="0" borderId="38" xfId="0" applyNumberFormat="1" applyFont="1" applyBorder="1" applyAlignment="1">
      <alignment horizontal="center" vertical="center" shrinkToFit="1"/>
    </xf>
    <xf numFmtId="0" fontId="24" fillId="0" borderId="39" xfId="0" applyNumberFormat="1" applyFont="1" applyBorder="1" applyAlignment="1">
      <alignment horizontal="center" vertical="center" shrinkToFit="1"/>
    </xf>
    <xf numFmtId="0" fontId="24" fillId="0" borderId="40" xfId="0" applyNumberFormat="1" applyFont="1" applyBorder="1" applyAlignment="1">
      <alignment horizontal="center" vertical="center" shrinkToFit="1"/>
    </xf>
    <xf numFmtId="0" fontId="24" fillId="0" borderId="23" xfId="0" applyNumberFormat="1" applyFont="1" applyBorder="1" applyAlignment="1">
      <alignment horizontal="center" vertical="center" shrinkToFit="1"/>
    </xf>
    <xf numFmtId="0" fontId="24" fillId="0" borderId="18" xfId="0" applyFont="1" applyBorder="1" applyAlignment="1">
      <alignment horizontal="center" vertical="center" shrinkToFit="1"/>
    </xf>
    <xf numFmtId="0" fontId="24" fillId="0" borderId="23" xfId="0" applyFont="1" applyBorder="1" applyAlignment="1">
      <alignment horizontal="center" vertical="center" shrinkToFit="1"/>
    </xf>
    <xf numFmtId="0" fontId="24" fillId="0" borderId="41" xfId="0" applyNumberFormat="1" applyFont="1" applyBorder="1" applyAlignment="1">
      <alignment horizontal="center" vertical="center" shrinkToFit="1"/>
    </xf>
    <xf numFmtId="0" fontId="24" fillId="0" borderId="27" xfId="0" applyFont="1" applyBorder="1" applyAlignment="1">
      <alignment horizontal="center" vertical="center" shrinkToFit="1"/>
    </xf>
    <xf numFmtId="0" fontId="11" fillId="0" borderId="26" xfId="0" applyNumberFormat="1" applyFont="1" applyBorder="1" applyAlignment="1">
      <alignment horizontal="center" vertical="center" shrinkToFit="1"/>
    </xf>
    <xf numFmtId="0" fontId="11" fillId="0" borderId="20" xfId="0" applyNumberFormat="1" applyFont="1" applyBorder="1" applyAlignment="1">
      <alignment horizontal="center" vertical="center" shrinkToFit="1"/>
    </xf>
    <xf numFmtId="0" fontId="11" fillId="0" borderId="30" xfId="0" applyNumberFormat="1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24" fillId="0" borderId="38" xfId="0" applyNumberFormat="1" applyFont="1" applyBorder="1" applyAlignment="1">
      <alignment horizontal="center" vertical="center" wrapText="1" shrinkToFit="1"/>
    </xf>
    <xf numFmtId="0" fontId="24" fillId="0" borderId="19" xfId="0" applyNumberFormat="1" applyFont="1" applyBorder="1" applyAlignment="1">
      <alignment horizontal="center" vertical="center" wrapText="1" shrinkToFit="1"/>
    </xf>
    <xf numFmtId="0" fontId="24" fillId="0" borderId="39" xfId="0" applyNumberFormat="1" applyFont="1" applyBorder="1" applyAlignment="1">
      <alignment horizontal="center" vertical="center" wrapText="1" shrinkToFit="1"/>
    </xf>
    <xf numFmtId="0" fontId="24" fillId="0" borderId="22" xfId="0" applyNumberFormat="1" applyFont="1" applyBorder="1" applyAlignment="1">
      <alignment horizontal="center" vertical="center" wrapText="1" shrinkToFit="1"/>
    </xf>
    <xf numFmtId="0" fontId="24" fillId="0" borderId="34" xfId="0" applyNumberFormat="1" applyFont="1" applyBorder="1" applyAlignment="1">
      <alignment horizontal="center" vertical="center" shrinkToFit="1"/>
    </xf>
    <xf numFmtId="0" fontId="24" fillId="0" borderId="26" xfId="0" applyFont="1" applyBorder="1" applyAlignment="1">
      <alignment horizontal="center" vertical="center" shrinkToFit="1"/>
    </xf>
    <xf numFmtId="0" fontId="24" fillId="0" borderId="29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 shrinkToFit="1"/>
    </xf>
    <xf numFmtId="49" fontId="10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31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49" fontId="3" fillId="0" borderId="42" xfId="0" applyNumberFormat="1" applyFont="1" applyFill="1" applyBorder="1" applyAlignment="1" applyProtection="1">
      <alignment horizontal="left" vertical="justify"/>
      <protection/>
    </xf>
    <xf numFmtId="49" fontId="3" fillId="0" borderId="42" xfId="0" applyNumberFormat="1" applyFont="1" applyFill="1" applyBorder="1" applyAlignment="1" applyProtection="1">
      <alignment horizontal="center" vertical="justify"/>
      <protection/>
    </xf>
    <xf numFmtId="49" fontId="31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 applyProtection="1">
      <alignment/>
      <protection/>
    </xf>
    <xf numFmtId="49" fontId="3" fillId="0" borderId="42" xfId="0" applyNumberFormat="1" applyFont="1" applyFill="1" applyBorder="1" applyAlignment="1" applyProtection="1">
      <alignment/>
      <protection/>
    </xf>
    <xf numFmtId="49" fontId="23" fillId="0" borderId="0" xfId="0" applyNumberFormat="1" applyFont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20" xfId="0" applyFont="1" applyBorder="1" applyAlignment="1">
      <alignment horizontal="center" vertical="center" shrinkToFit="1"/>
    </xf>
    <xf numFmtId="0" fontId="15" fillId="0" borderId="42" xfId="0" applyFont="1" applyFill="1" applyBorder="1" applyAlignment="1">
      <alignment vertical="center"/>
    </xf>
    <xf numFmtId="0" fontId="11" fillId="0" borderId="17" xfId="0" applyNumberFormat="1" applyFont="1" applyBorder="1" applyAlignment="1">
      <alignment horizontal="center" vertical="center" wrapText="1" shrinkToFit="1"/>
    </xf>
    <xf numFmtId="0" fontId="11" fillId="0" borderId="16" xfId="0" applyNumberFormat="1" applyFont="1" applyBorder="1" applyAlignment="1">
      <alignment horizontal="center" vertical="center" wrapText="1" shrinkToFit="1"/>
    </xf>
    <xf numFmtId="0" fontId="11" fillId="0" borderId="36" xfId="0" applyNumberFormat="1" applyFont="1" applyBorder="1" applyAlignment="1">
      <alignment horizontal="center" vertical="center" wrapText="1" shrinkToFit="1"/>
    </xf>
    <xf numFmtId="0" fontId="11" fillId="0" borderId="24" xfId="0" applyNumberFormat="1" applyFont="1" applyBorder="1" applyAlignment="1">
      <alignment horizontal="center" vertical="center" wrapText="1" shrinkToFit="1"/>
    </xf>
    <xf numFmtId="0" fontId="11" fillId="0" borderId="37" xfId="0" applyNumberFormat="1" applyFont="1" applyBorder="1" applyAlignment="1">
      <alignment horizontal="center" vertical="center" wrapText="1" shrinkToFit="1"/>
    </xf>
    <xf numFmtId="0" fontId="25" fillId="0" borderId="43" xfId="0" applyFont="1" applyBorder="1" applyAlignment="1">
      <alignment horizontal="center" vertical="center"/>
    </xf>
    <xf numFmtId="0" fontId="28" fillId="0" borderId="44" xfId="0" applyNumberFormat="1" applyFont="1" applyFill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0" fontId="19" fillId="0" borderId="37" xfId="0" applyNumberFormat="1" applyFont="1" applyBorder="1" applyAlignment="1">
      <alignment horizontal="center" vertical="center"/>
    </xf>
    <xf numFmtId="0" fontId="24" fillId="0" borderId="26" xfId="0" applyNumberFormat="1" applyFont="1" applyBorder="1" applyAlignment="1">
      <alignment horizontal="center" vertical="center" wrapText="1" shrinkToFit="1"/>
    </xf>
    <xf numFmtId="0" fontId="24" fillId="0" borderId="29" xfId="0" applyNumberFormat="1" applyFont="1" applyFill="1" applyBorder="1" applyAlignment="1">
      <alignment horizontal="center" vertical="center" wrapText="1" shrinkToFit="1"/>
    </xf>
    <xf numFmtId="0" fontId="24" fillId="0" borderId="45" xfId="0" applyNumberFormat="1" applyFont="1" applyFill="1" applyBorder="1" applyAlignment="1">
      <alignment horizontal="center" vertical="center" wrapText="1" shrinkToFit="1"/>
    </xf>
    <xf numFmtId="0" fontId="24" fillId="0" borderId="27" xfId="0" applyNumberFormat="1" applyFont="1" applyBorder="1" applyAlignment="1">
      <alignment horizontal="center" vertical="center" wrapText="1" shrinkToFit="1"/>
    </xf>
    <xf numFmtId="0" fontId="24" fillId="0" borderId="28" xfId="0" applyNumberFormat="1" applyFont="1" applyBorder="1" applyAlignment="1">
      <alignment horizontal="center" vertical="center" wrapText="1" shrinkToFit="1"/>
    </xf>
    <xf numFmtId="0" fontId="24" fillId="0" borderId="28" xfId="0" applyNumberFormat="1" applyFont="1" applyFill="1" applyBorder="1" applyAlignment="1">
      <alignment horizontal="center" vertical="center" wrapText="1" shrinkToFit="1"/>
    </xf>
    <xf numFmtId="0" fontId="24" fillId="0" borderId="43" xfId="0" applyNumberFormat="1" applyFont="1" applyFill="1" applyBorder="1" applyAlignment="1">
      <alignment horizontal="center" vertical="center" wrapText="1" shrinkToFit="1"/>
    </xf>
    <xf numFmtId="0" fontId="24" fillId="0" borderId="26" xfId="0" applyNumberFormat="1" applyFont="1" applyBorder="1" applyAlignment="1">
      <alignment horizontal="center" vertical="center" shrinkToFit="1"/>
    </xf>
    <xf numFmtId="0" fontId="24" fillId="0" borderId="27" xfId="0" applyNumberFormat="1" applyFont="1" applyBorder="1" applyAlignment="1">
      <alignment horizontal="center" vertical="center" shrinkToFit="1"/>
    </xf>
    <xf numFmtId="0" fontId="24" fillId="0" borderId="28" xfId="0" applyNumberFormat="1" applyFont="1" applyBorder="1" applyAlignment="1">
      <alignment horizontal="center" vertical="center" shrinkToFit="1"/>
    </xf>
    <xf numFmtId="0" fontId="24" fillId="0" borderId="29" xfId="0" applyNumberFormat="1" applyFont="1" applyBorder="1" applyAlignment="1">
      <alignment horizontal="center" vertical="center" shrinkToFit="1"/>
    </xf>
    <xf numFmtId="0" fontId="24" fillId="0" borderId="45" xfId="0" applyNumberFormat="1" applyFont="1" applyBorder="1" applyAlignment="1">
      <alignment horizontal="center" vertical="center" shrinkToFit="1"/>
    </xf>
    <xf numFmtId="0" fontId="24" fillId="0" borderId="43" xfId="0" applyFont="1" applyBorder="1" applyAlignment="1">
      <alignment horizontal="center" vertical="center" shrinkToFit="1"/>
    </xf>
    <xf numFmtId="0" fontId="24" fillId="0" borderId="34" xfId="0" applyFont="1" applyBorder="1" applyAlignment="1">
      <alignment horizontal="center" vertical="center" shrinkToFit="1"/>
    </xf>
    <xf numFmtId="0" fontId="24" fillId="0" borderId="35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shrinkToFit="1"/>
    </xf>
    <xf numFmtId="0" fontId="24" fillId="0" borderId="40" xfId="0" applyFont="1" applyBorder="1" applyAlignment="1">
      <alignment horizontal="center" vertical="center" shrinkToFit="1"/>
    </xf>
    <xf numFmtId="0" fontId="24" fillId="0" borderId="30" xfId="0" applyNumberFormat="1" applyFont="1" applyBorder="1" applyAlignment="1">
      <alignment horizontal="center" vertical="center" wrapText="1" shrinkToFit="1"/>
    </xf>
    <xf numFmtId="0" fontId="24" fillId="0" borderId="33" xfId="0" applyNumberFormat="1" applyFont="1" applyFill="1" applyBorder="1" applyAlignment="1">
      <alignment horizontal="center" vertical="center" wrapText="1" shrinkToFit="1"/>
    </xf>
    <xf numFmtId="0" fontId="24" fillId="0" borderId="46" xfId="0" applyNumberFormat="1" applyFont="1" applyFill="1" applyBorder="1" applyAlignment="1">
      <alignment horizontal="center" vertical="center" wrapText="1" shrinkToFit="1"/>
    </xf>
    <xf numFmtId="0" fontId="24" fillId="0" borderId="32" xfId="0" applyNumberFormat="1" applyFont="1" applyFill="1" applyBorder="1" applyAlignment="1">
      <alignment horizontal="center" vertical="center" wrapText="1" shrinkToFit="1"/>
    </xf>
    <xf numFmtId="0" fontId="24" fillId="0" borderId="47" xfId="0" applyNumberFormat="1" applyFont="1" applyFill="1" applyBorder="1" applyAlignment="1">
      <alignment horizontal="center" vertical="center" wrapText="1" shrinkToFit="1"/>
    </xf>
    <xf numFmtId="0" fontId="24" fillId="0" borderId="30" xfId="0" applyNumberFormat="1" applyFont="1" applyBorder="1" applyAlignment="1">
      <alignment horizontal="center" vertical="center" shrinkToFit="1"/>
    </xf>
    <xf numFmtId="0" fontId="24" fillId="0" borderId="31" xfId="0" applyNumberFormat="1" applyFont="1" applyBorder="1" applyAlignment="1">
      <alignment horizontal="center" vertical="center" shrinkToFit="1"/>
    </xf>
    <xf numFmtId="0" fontId="24" fillId="0" borderId="32" xfId="0" applyNumberFormat="1" applyFont="1" applyBorder="1" applyAlignment="1">
      <alignment horizontal="center" vertical="center" shrinkToFit="1"/>
    </xf>
    <xf numFmtId="0" fontId="24" fillId="0" borderId="33" xfId="0" applyNumberFormat="1" applyFont="1" applyBorder="1" applyAlignment="1">
      <alignment horizontal="center" vertical="center" shrinkToFit="1"/>
    </xf>
    <xf numFmtId="0" fontId="24" fillId="0" borderId="47" xfId="0" applyNumberFormat="1" applyFont="1" applyBorder="1" applyAlignment="1">
      <alignment horizontal="center" vertical="center" shrinkToFit="1"/>
    </xf>
    <xf numFmtId="0" fontId="24" fillId="0" borderId="31" xfId="0" applyFont="1" applyBorder="1" applyAlignment="1">
      <alignment horizontal="center" vertical="center" shrinkToFit="1"/>
    </xf>
    <xf numFmtId="0" fontId="11" fillId="0" borderId="48" xfId="0" applyNumberFormat="1" applyFont="1" applyBorder="1" applyAlignment="1">
      <alignment horizontal="center" vertical="center" wrapText="1" shrinkToFit="1"/>
    </xf>
    <xf numFmtId="0" fontId="11" fillId="0" borderId="33" xfId="0" applyNumberFormat="1" applyFont="1" applyBorder="1" applyAlignment="1">
      <alignment horizontal="center" vertical="center" wrapText="1" shrinkToFit="1"/>
    </xf>
    <xf numFmtId="0" fontId="24" fillId="0" borderId="22" xfId="0" applyFont="1" applyBorder="1" applyAlignment="1">
      <alignment horizontal="center" vertical="center" shrinkToFit="1"/>
    </xf>
    <xf numFmtId="0" fontId="11" fillId="0" borderId="49" xfId="0" applyNumberFormat="1" applyFont="1" applyBorder="1" applyAlignment="1">
      <alignment horizontal="center" vertical="center" shrinkToFit="1"/>
    </xf>
    <xf numFmtId="0" fontId="11" fillId="0" borderId="50" xfId="0" applyNumberFormat="1" applyFont="1" applyBorder="1" applyAlignment="1">
      <alignment horizontal="center" vertical="center" shrinkToFit="1"/>
    </xf>
    <xf numFmtId="0" fontId="11" fillId="0" borderId="51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18" fillId="0" borderId="44" xfId="0" applyNumberFormat="1" applyFont="1" applyFill="1" applyBorder="1" applyAlignment="1">
      <alignment vertical="center"/>
    </xf>
    <xf numFmtId="49" fontId="2" fillId="0" borderId="44" xfId="0" applyNumberFormat="1" applyFont="1" applyBorder="1" applyAlignment="1">
      <alignment/>
    </xf>
    <xf numFmtId="0" fontId="11" fillId="0" borderId="44" xfId="0" applyNumberFormat="1" applyFont="1" applyFill="1" applyBorder="1" applyAlignment="1">
      <alignment vertical="center"/>
    </xf>
    <xf numFmtId="0" fontId="2" fillId="0" borderId="44" xfId="0" applyFont="1" applyBorder="1" applyAlignment="1">
      <alignment/>
    </xf>
    <xf numFmtId="0" fontId="12" fillId="0" borderId="0" xfId="0" applyFont="1" applyBorder="1" applyAlignment="1">
      <alignment wrapText="1"/>
    </xf>
    <xf numFmtId="0" fontId="24" fillId="0" borderId="52" xfId="0" applyNumberFormat="1" applyFont="1" applyFill="1" applyBorder="1" applyAlignment="1">
      <alignment horizontal="center" vertical="center" wrapText="1" shrinkToFit="1"/>
    </xf>
    <xf numFmtId="0" fontId="24" fillId="0" borderId="53" xfId="0" applyNumberFormat="1" applyFont="1" applyFill="1" applyBorder="1" applyAlignment="1">
      <alignment horizontal="center" vertical="center" wrapText="1" shrinkToFit="1"/>
    </xf>
    <xf numFmtId="0" fontId="24" fillId="0" borderId="54" xfId="0" applyNumberFormat="1" applyFont="1" applyFill="1" applyBorder="1" applyAlignment="1">
      <alignment horizontal="center" vertical="center" wrapText="1" shrinkToFit="1"/>
    </xf>
    <xf numFmtId="0" fontId="25" fillId="0" borderId="55" xfId="0" applyFont="1" applyBorder="1" applyAlignment="1">
      <alignment horizontal="center" vertical="center"/>
    </xf>
    <xf numFmtId="0" fontId="24" fillId="0" borderId="56" xfId="0" applyNumberFormat="1" applyFont="1" applyBorder="1" applyAlignment="1">
      <alignment horizontal="center" vertical="center" wrapText="1" shrinkToFit="1"/>
    </xf>
    <xf numFmtId="0" fontId="24" fillId="0" borderId="13" xfId="0" applyNumberFormat="1" applyFont="1" applyFill="1" applyBorder="1" applyAlignment="1">
      <alignment horizontal="center" vertical="center" wrapText="1" shrinkToFit="1"/>
    </xf>
    <xf numFmtId="0" fontId="24" fillId="0" borderId="57" xfId="0" applyNumberFormat="1" applyFont="1" applyFill="1" applyBorder="1" applyAlignment="1">
      <alignment horizontal="center" vertical="center" wrapText="1" shrinkToFit="1"/>
    </xf>
    <xf numFmtId="0" fontId="24" fillId="0" borderId="11" xfId="0" applyNumberFormat="1" applyFont="1" applyBorder="1" applyAlignment="1">
      <alignment horizontal="center" vertical="center" wrapText="1" shrinkToFit="1"/>
    </xf>
    <xf numFmtId="0" fontId="24" fillId="0" borderId="12" xfId="0" applyNumberFormat="1" applyFont="1" applyBorder="1" applyAlignment="1">
      <alignment horizontal="center" vertical="center" wrapText="1" shrinkToFit="1"/>
    </xf>
    <xf numFmtId="0" fontId="24" fillId="0" borderId="12" xfId="0" applyNumberFormat="1" applyFont="1" applyFill="1" applyBorder="1" applyAlignment="1">
      <alignment horizontal="center" vertical="center" wrapText="1" shrinkToFit="1"/>
    </xf>
    <xf numFmtId="0" fontId="24" fillId="0" borderId="55" xfId="0" applyNumberFormat="1" applyFont="1" applyFill="1" applyBorder="1" applyAlignment="1">
      <alignment horizontal="center" vertical="center" wrapText="1" shrinkToFit="1"/>
    </xf>
    <xf numFmtId="0" fontId="24" fillId="0" borderId="56" xfId="0" applyNumberFormat="1" applyFont="1" applyBorder="1" applyAlignment="1">
      <alignment horizontal="center" vertical="center" shrinkToFit="1"/>
    </xf>
    <xf numFmtId="0" fontId="24" fillId="0" borderId="11" xfId="0" applyNumberFormat="1" applyFont="1" applyBorder="1" applyAlignment="1">
      <alignment horizontal="center" vertical="center" shrinkToFit="1"/>
    </xf>
    <xf numFmtId="0" fontId="24" fillId="0" borderId="12" xfId="0" applyNumberFormat="1" applyFont="1" applyBorder="1" applyAlignment="1">
      <alignment horizontal="center" vertical="center" shrinkToFit="1"/>
    </xf>
    <xf numFmtId="0" fontId="24" fillId="0" borderId="13" xfId="0" applyNumberFormat="1" applyFont="1" applyBorder="1" applyAlignment="1">
      <alignment horizontal="center" vertical="center" shrinkToFit="1"/>
    </xf>
    <xf numFmtId="0" fontId="24" fillId="0" borderId="55" xfId="0" applyFont="1" applyBorder="1" applyAlignment="1">
      <alignment horizontal="center" vertical="center" shrinkToFit="1"/>
    </xf>
    <xf numFmtId="0" fontId="24" fillId="0" borderId="57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5" fillId="0" borderId="47" xfId="0" applyFont="1" applyBorder="1" applyAlignment="1">
      <alignment horizontal="center" vertical="center"/>
    </xf>
    <xf numFmtId="0" fontId="24" fillId="0" borderId="31" xfId="0" applyNumberFormat="1" applyFont="1" applyBorder="1" applyAlignment="1">
      <alignment horizontal="center" vertical="center" wrapText="1" shrinkToFit="1"/>
    </xf>
    <xf numFmtId="0" fontId="24" fillId="0" borderId="32" xfId="0" applyNumberFormat="1" applyFont="1" applyBorder="1" applyAlignment="1">
      <alignment horizontal="center" vertical="center" wrapText="1" shrinkToFit="1"/>
    </xf>
    <xf numFmtId="0" fontId="24" fillId="0" borderId="46" xfId="0" applyFont="1" applyBorder="1" applyAlignment="1">
      <alignment horizontal="center" vertical="center" shrinkToFit="1"/>
    </xf>
    <xf numFmtId="0" fontId="24" fillId="0" borderId="47" xfId="0" applyFont="1" applyBorder="1" applyAlignment="1">
      <alignment horizontal="center" vertical="center" shrinkToFit="1"/>
    </xf>
    <xf numFmtId="0" fontId="24" fillId="0" borderId="58" xfId="0" applyNumberFormat="1" applyFont="1" applyBorder="1" applyAlignment="1">
      <alignment horizontal="center" vertical="center" wrapText="1" shrinkToFit="1"/>
    </xf>
    <xf numFmtId="0" fontId="24" fillId="0" borderId="52" xfId="0" applyNumberFormat="1" applyFont="1" applyBorder="1" applyAlignment="1">
      <alignment horizontal="center" vertical="center" wrapText="1" shrinkToFit="1"/>
    </xf>
    <xf numFmtId="0" fontId="24" fillId="0" borderId="53" xfId="0" applyNumberFormat="1" applyFont="1" applyBorder="1" applyAlignment="1">
      <alignment horizontal="center" vertical="center" wrapText="1" shrinkToFit="1"/>
    </xf>
    <xf numFmtId="0" fontId="24" fillId="0" borderId="59" xfId="0" applyNumberFormat="1" applyFont="1" applyBorder="1" applyAlignment="1">
      <alignment horizontal="center" vertical="center" wrapText="1" shrinkToFit="1"/>
    </xf>
    <xf numFmtId="0" fontId="24" fillId="0" borderId="60" xfId="0" applyNumberFormat="1" applyFont="1" applyBorder="1" applyAlignment="1">
      <alignment horizontal="center" vertical="center" wrapText="1" shrinkToFit="1"/>
    </xf>
    <xf numFmtId="0" fontId="24" fillId="0" borderId="54" xfId="0" applyNumberFormat="1" applyFont="1" applyBorder="1" applyAlignment="1">
      <alignment horizontal="center" vertical="center" wrapText="1" shrinkToFit="1"/>
    </xf>
    <xf numFmtId="0" fontId="24" fillId="0" borderId="17" xfId="0" applyNumberFormat="1" applyFont="1" applyBorder="1" applyAlignment="1">
      <alignment horizontal="center" vertical="center" shrinkToFit="1"/>
    </xf>
    <xf numFmtId="0" fontId="24" fillId="0" borderId="36" xfId="0" applyNumberFormat="1" applyFont="1" applyBorder="1" applyAlignment="1">
      <alignment horizontal="center" vertical="center" shrinkToFit="1"/>
    </xf>
    <xf numFmtId="0" fontId="24" fillId="0" borderId="49" xfId="0" applyNumberFormat="1" applyFont="1" applyBorder="1" applyAlignment="1">
      <alignment horizontal="center" vertical="center" shrinkToFit="1"/>
    </xf>
    <xf numFmtId="0" fontId="24" fillId="0" borderId="24" xfId="0" applyNumberFormat="1" applyFont="1" applyBorder="1" applyAlignment="1">
      <alignment horizontal="center" vertical="center" shrinkToFit="1"/>
    </xf>
    <xf numFmtId="0" fontId="24" fillId="0" borderId="37" xfId="0" applyNumberFormat="1" applyFont="1" applyBorder="1" applyAlignment="1">
      <alignment horizontal="center" vertical="center" shrinkToFit="1"/>
    </xf>
    <xf numFmtId="0" fontId="24" fillId="0" borderId="16" xfId="0" applyNumberFormat="1" applyFont="1" applyBorder="1" applyAlignment="1">
      <alignment horizontal="center" vertical="center" shrinkToFit="1"/>
    </xf>
    <xf numFmtId="0" fontId="24" fillId="0" borderId="54" xfId="0" applyFont="1" applyBorder="1" applyAlignment="1">
      <alignment horizontal="center" vertical="center"/>
    </xf>
    <xf numFmtId="0" fontId="24" fillId="0" borderId="61" xfId="0" applyNumberFormat="1" applyFont="1" applyBorder="1" applyAlignment="1">
      <alignment horizontal="center" vertical="center" wrapText="1" shrinkToFit="1"/>
    </xf>
    <xf numFmtId="0" fontId="24" fillId="0" borderId="11" xfId="0" applyNumberFormat="1" applyFont="1" applyFill="1" applyBorder="1" applyAlignment="1">
      <alignment horizontal="center" vertical="center" wrapText="1" shrinkToFit="1"/>
    </xf>
    <xf numFmtId="0" fontId="23" fillId="0" borderId="13" xfId="0" applyFont="1" applyBorder="1" applyAlignment="1">
      <alignment shrinkToFit="1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24" fillId="0" borderId="23" xfId="0" applyFont="1" applyBorder="1" applyAlignment="1">
      <alignment horizontal="center" vertical="center"/>
    </xf>
    <xf numFmtId="0" fontId="24" fillId="0" borderId="15" xfId="0" applyNumberFormat="1" applyFont="1" applyBorder="1" applyAlignment="1">
      <alignment horizontal="center" vertical="center" wrapText="1" shrinkToFit="1"/>
    </xf>
    <xf numFmtId="0" fontId="24" fillId="0" borderId="24" xfId="0" applyNumberFormat="1" applyFont="1" applyBorder="1" applyAlignment="1">
      <alignment horizontal="center" vertical="center" wrapText="1" shrinkToFit="1"/>
    </xf>
    <xf numFmtId="0" fontId="24" fillId="0" borderId="37" xfId="0" applyNumberFormat="1" applyFont="1" applyBorder="1" applyAlignment="1">
      <alignment horizontal="center" vertical="center" wrapText="1" shrinkToFit="1"/>
    </xf>
    <xf numFmtId="0" fontId="24" fillId="0" borderId="16" xfId="0" applyNumberFormat="1" applyFont="1" applyBorder="1" applyAlignment="1">
      <alignment horizontal="center" vertical="center" wrapText="1" shrinkToFit="1"/>
    </xf>
    <xf numFmtId="0" fontId="12" fillId="0" borderId="17" xfId="0" applyFont="1" applyBorder="1" applyAlignment="1">
      <alignment horizontal="center" vertical="center"/>
    </xf>
    <xf numFmtId="0" fontId="24" fillId="0" borderId="17" xfId="0" applyNumberFormat="1" applyFont="1" applyBorder="1" applyAlignment="1">
      <alignment horizontal="center" vertical="center" wrapText="1" shrinkToFit="1"/>
    </xf>
    <xf numFmtId="0" fontId="24" fillId="0" borderId="16" xfId="0" applyNumberFormat="1" applyFont="1" applyFill="1" applyBorder="1" applyAlignment="1">
      <alignment horizontal="center" vertical="center" wrapText="1" shrinkToFit="1"/>
    </xf>
    <xf numFmtId="49" fontId="23" fillId="0" borderId="0" xfId="0" applyNumberFormat="1" applyFont="1" applyBorder="1" applyAlignment="1">
      <alignment horizontal="center" wrapText="1"/>
    </xf>
    <xf numFmtId="0" fontId="24" fillId="0" borderId="62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center" vertical="center"/>
    </xf>
    <xf numFmtId="0" fontId="25" fillId="0" borderId="37" xfId="0" applyNumberFormat="1" applyFont="1" applyBorder="1" applyAlignment="1">
      <alignment horizontal="center" vertical="center" wrapText="1"/>
    </xf>
    <xf numFmtId="0" fontId="25" fillId="0" borderId="17" xfId="0" applyNumberFormat="1" applyFont="1" applyFill="1" applyBorder="1" applyAlignment="1">
      <alignment horizontal="center" vertical="center"/>
    </xf>
    <xf numFmtId="0" fontId="25" fillId="0" borderId="16" xfId="0" applyNumberFormat="1" applyFont="1" applyBorder="1" applyAlignment="1">
      <alignment horizontal="center" vertical="center"/>
    </xf>
    <xf numFmtId="0" fontId="25" fillId="0" borderId="17" xfId="0" applyNumberFormat="1" applyFont="1" applyBorder="1" applyAlignment="1">
      <alignment horizontal="center" vertical="center"/>
    </xf>
    <xf numFmtId="0" fontId="35" fillId="0" borderId="37" xfId="0" applyNumberFormat="1" applyFont="1" applyBorder="1" applyAlignment="1">
      <alignment horizontal="center" vertical="center" wrapText="1"/>
    </xf>
    <xf numFmtId="0" fontId="12" fillId="0" borderId="37" xfId="0" applyNumberFormat="1" applyFont="1" applyBorder="1" applyAlignment="1">
      <alignment horizontal="center" vertical="center" wrapText="1"/>
    </xf>
    <xf numFmtId="0" fontId="25" fillId="0" borderId="52" xfId="0" applyNumberFormat="1" applyFont="1" applyBorder="1" applyAlignment="1">
      <alignment horizontal="center" vertical="center"/>
    </xf>
    <xf numFmtId="0" fontId="4" fillId="0" borderId="63" xfId="0" applyNumberFormat="1" applyFont="1" applyBorder="1" applyAlignment="1">
      <alignment horizontal="center" vertical="center" wrapText="1"/>
    </xf>
    <xf numFmtId="49" fontId="19" fillId="0" borderId="64" xfId="0" applyNumberFormat="1" applyFont="1" applyBorder="1" applyAlignment="1">
      <alignment vertical="center" wrapText="1"/>
    </xf>
    <xf numFmtId="49" fontId="19" fillId="0" borderId="65" xfId="0" applyNumberFormat="1" applyFont="1" applyBorder="1" applyAlignment="1">
      <alignment vertical="center" wrapText="1"/>
    </xf>
    <xf numFmtId="0" fontId="4" fillId="0" borderId="17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37" fillId="0" borderId="0" xfId="0" applyNumberFormat="1" applyFont="1" applyBorder="1" applyAlignment="1">
      <alignment/>
    </xf>
    <xf numFmtId="0" fontId="38" fillId="0" borderId="0" xfId="0" applyFont="1" applyBorder="1" applyAlignment="1">
      <alignment/>
    </xf>
    <xf numFmtId="0" fontId="28" fillId="0" borderId="0" xfId="0" applyFont="1" applyFill="1" applyBorder="1" applyAlignment="1" applyProtection="1">
      <alignment/>
      <protection/>
    </xf>
    <xf numFmtId="0" fontId="38" fillId="0" borderId="0" xfId="0" applyFont="1" applyFill="1" applyBorder="1" applyAlignment="1">
      <alignment/>
    </xf>
    <xf numFmtId="0" fontId="39" fillId="0" borderId="0" xfId="0" applyFont="1" applyFill="1" applyAlignment="1" applyProtection="1">
      <alignment/>
      <protection/>
    </xf>
    <xf numFmtId="49" fontId="28" fillId="0" borderId="42" xfId="0" applyNumberFormat="1" applyFont="1" applyFill="1" applyBorder="1" applyAlignment="1" applyProtection="1">
      <alignment horizontal="left" vertical="justify"/>
      <protection/>
    </xf>
    <xf numFmtId="49" fontId="28" fillId="0" borderId="42" xfId="0" applyNumberFormat="1" applyFont="1" applyFill="1" applyBorder="1" applyAlignment="1" applyProtection="1">
      <alignment horizontal="center" vertical="justify"/>
      <protection/>
    </xf>
    <xf numFmtId="49" fontId="38" fillId="0" borderId="0" xfId="0" applyNumberFormat="1" applyFont="1" applyFill="1" applyBorder="1" applyAlignment="1">
      <alignment/>
    </xf>
    <xf numFmtId="49" fontId="28" fillId="0" borderId="0" xfId="0" applyNumberFormat="1" applyFont="1" applyFill="1" applyBorder="1" applyAlignment="1" applyProtection="1">
      <alignment/>
      <protection/>
    </xf>
    <xf numFmtId="49" fontId="28" fillId="0" borderId="42" xfId="0" applyNumberFormat="1" applyFont="1" applyFill="1" applyBorder="1" applyAlignment="1" applyProtection="1">
      <alignment/>
      <protection/>
    </xf>
    <xf numFmtId="0" fontId="38" fillId="0" borderId="42" xfId="0" applyFont="1" applyBorder="1" applyAlignment="1">
      <alignment/>
    </xf>
    <xf numFmtId="0" fontId="11" fillId="0" borderId="66" xfId="0" applyNumberFormat="1" applyFont="1" applyBorder="1" applyAlignment="1">
      <alignment horizontal="center" vertical="center" wrapText="1" shrinkToFit="1"/>
    </xf>
    <xf numFmtId="0" fontId="11" fillId="0" borderId="67" xfId="0" applyNumberFormat="1" applyFont="1" applyBorder="1" applyAlignment="1">
      <alignment horizontal="center" vertical="center" wrapText="1" shrinkToFit="1"/>
    </xf>
    <xf numFmtId="0" fontId="11" fillId="0" borderId="68" xfId="0" applyNumberFormat="1" applyFont="1" applyBorder="1" applyAlignment="1">
      <alignment horizontal="center" vertical="center" wrapText="1" shrinkToFit="1"/>
    </xf>
    <xf numFmtId="0" fontId="11" fillId="0" borderId="69" xfId="0" applyNumberFormat="1" applyFont="1" applyBorder="1" applyAlignment="1">
      <alignment horizontal="center" vertical="center" wrapText="1" shrinkToFit="1"/>
    </xf>
    <xf numFmtId="0" fontId="11" fillId="0" borderId="63" xfId="0" applyNumberFormat="1" applyFont="1" applyBorder="1" applyAlignment="1">
      <alignment horizontal="center" vertical="center" wrapText="1" shrinkToFit="1"/>
    </xf>
    <xf numFmtId="0" fontId="11" fillId="0" borderId="66" xfId="0" applyNumberFormat="1" applyFont="1" applyBorder="1" applyAlignment="1">
      <alignment horizontal="center" vertical="center" shrinkToFit="1"/>
    </xf>
    <xf numFmtId="0" fontId="11" fillId="0" borderId="68" xfId="0" applyNumberFormat="1" applyFont="1" applyBorder="1" applyAlignment="1">
      <alignment horizontal="center" vertical="center" shrinkToFit="1"/>
    </xf>
    <xf numFmtId="0" fontId="11" fillId="0" borderId="70" xfId="0" applyNumberFormat="1" applyFont="1" applyBorder="1" applyAlignment="1">
      <alignment horizontal="center" vertical="center" shrinkToFit="1"/>
    </xf>
    <xf numFmtId="0" fontId="11" fillId="0" borderId="69" xfId="0" applyNumberFormat="1" applyFont="1" applyBorder="1" applyAlignment="1">
      <alignment horizontal="center" vertical="center" shrinkToFit="1"/>
    </xf>
    <xf numFmtId="0" fontId="11" fillId="0" borderId="71" xfId="0" applyNumberFormat="1" applyFont="1" applyBorder="1" applyAlignment="1">
      <alignment horizontal="center" vertical="center" shrinkToFit="1"/>
    </xf>
    <xf numFmtId="0" fontId="11" fillId="0" borderId="63" xfId="0" applyNumberFormat="1" applyFont="1" applyBorder="1" applyAlignment="1">
      <alignment horizontal="center" vertical="center" shrinkToFit="1"/>
    </xf>
    <xf numFmtId="0" fontId="11" fillId="0" borderId="67" xfId="0" applyNumberFormat="1" applyFont="1" applyBorder="1" applyAlignment="1">
      <alignment horizontal="center" vertical="center" shrinkToFit="1"/>
    </xf>
    <xf numFmtId="0" fontId="23" fillId="0" borderId="42" xfId="0" applyFont="1" applyBorder="1" applyAlignment="1">
      <alignment/>
    </xf>
    <xf numFmtId="0" fontId="2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1" fillId="0" borderId="42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top" wrapText="1"/>
    </xf>
    <xf numFmtId="0" fontId="16" fillId="0" borderId="0" xfId="0" applyNumberFormat="1" applyFont="1" applyFill="1" applyBorder="1" applyAlignment="1">
      <alignment horizontal="left" vertical="top" wrapText="1"/>
    </xf>
    <xf numFmtId="49" fontId="17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4" fillId="0" borderId="38" xfId="0" applyNumberFormat="1" applyFont="1" applyFill="1" applyBorder="1" applyAlignment="1">
      <alignment horizontal="center" vertical="center" wrapText="1" shrinkToFit="1"/>
    </xf>
    <xf numFmtId="0" fontId="24" fillId="0" borderId="39" xfId="0" applyNumberFormat="1" applyFont="1" applyFill="1" applyBorder="1" applyAlignment="1">
      <alignment horizontal="center" vertical="center" wrapText="1" shrinkToFit="1"/>
    </xf>
    <xf numFmtId="0" fontId="24" fillId="0" borderId="20" xfId="0" applyNumberFormat="1" applyFont="1" applyFill="1" applyBorder="1" applyAlignment="1">
      <alignment horizontal="center" vertical="center" wrapText="1" shrinkToFit="1"/>
    </xf>
    <xf numFmtId="0" fontId="24" fillId="0" borderId="20" xfId="0" applyNumberFormat="1" applyFont="1" applyFill="1" applyBorder="1" applyAlignment="1">
      <alignment horizontal="center" vertical="center" shrinkToFit="1"/>
    </xf>
    <xf numFmtId="0" fontId="24" fillId="0" borderId="19" xfId="0" applyNumberFormat="1" applyFont="1" applyFill="1" applyBorder="1" applyAlignment="1">
      <alignment horizontal="center" vertical="center" shrinkToFit="1"/>
    </xf>
    <xf numFmtId="0" fontId="24" fillId="0" borderId="22" xfId="0" applyNumberFormat="1" applyFont="1" applyFill="1" applyBorder="1" applyAlignment="1">
      <alignment horizontal="center" vertical="center" shrinkToFit="1"/>
    </xf>
    <xf numFmtId="0" fontId="24" fillId="0" borderId="21" xfId="0" applyNumberFormat="1" applyFont="1" applyFill="1" applyBorder="1" applyAlignment="1">
      <alignment horizontal="center" vertical="center" shrinkToFit="1"/>
    </xf>
    <xf numFmtId="0" fontId="24" fillId="0" borderId="23" xfId="0" applyNumberFormat="1" applyFont="1" applyFill="1" applyBorder="1" applyAlignment="1">
      <alignment horizontal="center" vertical="center" shrinkToFit="1"/>
    </xf>
    <xf numFmtId="0" fontId="24" fillId="0" borderId="18" xfId="0" applyNumberFormat="1" applyFont="1" applyFill="1" applyBorder="1" applyAlignment="1">
      <alignment horizontal="center" vertical="center" shrinkToFit="1"/>
    </xf>
    <xf numFmtId="0" fontId="24" fillId="0" borderId="23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 shrinkToFit="1"/>
    </xf>
    <xf numFmtId="0" fontId="24" fillId="0" borderId="21" xfId="0" applyFont="1" applyFill="1" applyBorder="1" applyAlignment="1">
      <alignment horizontal="center" vertical="center" shrinkToFit="1"/>
    </xf>
    <xf numFmtId="0" fontId="24" fillId="0" borderId="34" xfId="0" applyNumberFormat="1" applyFont="1" applyFill="1" applyBorder="1" applyAlignment="1">
      <alignment horizontal="center" vertical="center" shrinkToFit="1"/>
    </xf>
    <xf numFmtId="0" fontId="24" fillId="0" borderId="34" xfId="0" applyFont="1" applyFill="1" applyBorder="1" applyAlignment="1">
      <alignment horizontal="center" vertical="center" shrinkToFit="1"/>
    </xf>
    <xf numFmtId="0" fontId="24" fillId="0" borderId="35" xfId="0" applyFont="1" applyFill="1" applyBorder="1" applyAlignment="1">
      <alignment horizontal="center" vertical="center" shrinkToFit="1"/>
    </xf>
    <xf numFmtId="0" fontId="24" fillId="0" borderId="38" xfId="0" applyFont="1" applyFill="1" applyBorder="1" applyAlignment="1">
      <alignment horizontal="center" vertical="center" shrinkToFit="1"/>
    </xf>
    <xf numFmtId="0" fontId="24" fillId="0" borderId="40" xfId="0" applyFont="1" applyFill="1" applyBorder="1" applyAlignment="1">
      <alignment horizontal="center" vertical="center" shrinkToFit="1"/>
    </xf>
    <xf numFmtId="0" fontId="24" fillId="0" borderId="30" xfId="0" applyNumberFormat="1" applyFont="1" applyFill="1" applyBorder="1" applyAlignment="1">
      <alignment horizontal="center" vertical="center" wrapText="1" shrinkToFit="1"/>
    </xf>
    <xf numFmtId="0" fontId="24" fillId="0" borderId="69" xfId="0" applyNumberFormat="1" applyFont="1" applyFill="1" applyBorder="1" applyAlignment="1">
      <alignment horizontal="center" vertical="center" wrapText="1" shrinkToFit="1"/>
    </xf>
    <xf numFmtId="0" fontId="24" fillId="0" borderId="72" xfId="0" applyNumberFormat="1" applyFont="1" applyFill="1" applyBorder="1" applyAlignment="1">
      <alignment horizontal="center" vertical="center" wrapText="1" shrinkToFit="1"/>
    </xf>
    <xf numFmtId="0" fontId="24" fillId="0" borderId="30" xfId="0" applyNumberFormat="1" applyFont="1" applyFill="1" applyBorder="1" applyAlignment="1">
      <alignment horizontal="center" vertical="center" shrinkToFit="1"/>
    </xf>
    <xf numFmtId="0" fontId="24" fillId="0" borderId="31" xfId="0" applyNumberFormat="1" applyFont="1" applyFill="1" applyBorder="1" applyAlignment="1">
      <alignment horizontal="center" vertical="center" shrinkToFit="1"/>
    </xf>
    <xf numFmtId="0" fontId="24" fillId="0" borderId="32" xfId="0" applyNumberFormat="1" applyFont="1" applyFill="1" applyBorder="1" applyAlignment="1">
      <alignment horizontal="center" vertical="center" shrinkToFit="1"/>
    </xf>
    <xf numFmtId="0" fontId="24" fillId="0" borderId="33" xfId="0" applyNumberFormat="1" applyFont="1" applyFill="1" applyBorder="1" applyAlignment="1">
      <alignment horizontal="center" vertical="center" shrinkToFit="1"/>
    </xf>
    <xf numFmtId="0" fontId="24" fillId="0" borderId="47" xfId="0" applyNumberFormat="1" applyFont="1" applyFill="1" applyBorder="1" applyAlignment="1">
      <alignment horizontal="center" vertical="center" shrinkToFit="1"/>
    </xf>
    <xf numFmtId="0" fontId="24" fillId="0" borderId="46" xfId="0" applyNumberFormat="1" applyFont="1" applyFill="1" applyBorder="1" applyAlignment="1">
      <alignment horizontal="center" vertical="center" shrinkToFit="1"/>
    </xf>
    <xf numFmtId="0" fontId="24" fillId="0" borderId="30" xfId="0" applyFont="1" applyFill="1" applyBorder="1" applyAlignment="1">
      <alignment horizontal="center" vertical="center" shrinkToFit="1"/>
    </xf>
    <xf numFmtId="0" fontId="24" fillId="0" borderId="31" xfId="0" applyFont="1" applyFill="1" applyBorder="1" applyAlignment="1">
      <alignment horizontal="center" vertical="center" shrinkToFit="1"/>
    </xf>
    <xf numFmtId="0" fontId="24" fillId="0" borderId="33" xfId="0" applyFont="1" applyFill="1" applyBorder="1" applyAlignment="1">
      <alignment horizontal="center" vertical="center" shrinkToFit="1"/>
    </xf>
    <xf numFmtId="0" fontId="11" fillId="0" borderId="37" xfId="0" applyNumberFormat="1" applyFont="1" applyFill="1" applyBorder="1" applyAlignment="1">
      <alignment horizontal="center" vertical="center" shrinkToFit="1"/>
    </xf>
    <xf numFmtId="0" fontId="11" fillId="0" borderId="36" xfId="0" applyNumberFormat="1" applyFont="1" applyFill="1" applyBorder="1" applyAlignment="1">
      <alignment horizontal="center" vertical="center" shrinkToFit="1"/>
    </xf>
    <xf numFmtId="0" fontId="11" fillId="0" borderId="24" xfId="0" applyNumberFormat="1" applyFont="1" applyFill="1" applyBorder="1" applyAlignment="1">
      <alignment horizontal="center" vertical="center" shrinkToFit="1"/>
    </xf>
    <xf numFmtId="0" fontId="11" fillId="0" borderId="16" xfId="0" applyNumberFormat="1" applyFont="1" applyFill="1" applyBorder="1" applyAlignment="1">
      <alignment horizontal="center" vertical="center" shrinkToFit="1"/>
    </xf>
    <xf numFmtId="0" fontId="11" fillId="0" borderId="26" xfId="0" applyNumberFormat="1" applyFont="1" applyFill="1" applyBorder="1" applyAlignment="1">
      <alignment horizontal="center" vertical="center" shrinkToFit="1"/>
    </xf>
    <xf numFmtId="0" fontId="11" fillId="0" borderId="27" xfId="0" applyNumberFormat="1" applyFont="1" applyFill="1" applyBorder="1" applyAlignment="1">
      <alignment horizontal="center" vertical="center"/>
    </xf>
    <xf numFmtId="0" fontId="11" fillId="0" borderId="28" xfId="0" applyNumberFormat="1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0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Fill="1" applyBorder="1" applyAlignment="1">
      <alignment horizontal="center" vertical="center"/>
    </xf>
    <xf numFmtId="0" fontId="11" fillId="0" borderId="22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30" xfId="0" applyNumberFormat="1" applyFont="1" applyFill="1" applyBorder="1" applyAlignment="1">
      <alignment horizontal="center" vertical="center" shrinkToFit="1"/>
    </xf>
    <xf numFmtId="0" fontId="11" fillId="0" borderId="31" xfId="0" applyNumberFormat="1" applyFont="1" applyFill="1" applyBorder="1" applyAlignment="1">
      <alignment horizontal="center" vertical="center"/>
    </xf>
    <xf numFmtId="0" fontId="11" fillId="0" borderId="32" xfId="0" applyNumberFormat="1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top" wrapText="1"/>
    </xf>
    <xf numFmtId="0" fontId="10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21" fillId="0" borderId="14" xfId="0" applyFont="1" applyFill="1" applyBorder="1" applyAlignment="1">
      <alignment horizontal="center" vertical="center"/>
    </xf>
    <xf numFmtId="0" fontId="19" fillId="0" borderId="15" xfId="0" applyNumberFormat="1" applyFont="1" applyFill="1" applyBorder="1" applyAlignment="1">
      <alignment horizontal="center" vertical="center" wrapText="1"/>
    </xf>
    <xf numFmtId="0" fontId="19" fillId="0" borderId="16" xfId="0" applyNumberFormat="1" applyFont="1" applyFill="1" applyBorder="1" applyAlignment="1">
      <alignment horizontal="center" vertical="center"/>
    </xf>
    <xf numFmtId="0" fontId="19" fillId="0" borderId="17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top"/>
    </xf>
    <xf numFmtId="0" fontId="23" fillId="0" borderId="18" xfId="0" applyFont="1" applyFill="1" applyBorder="1" applyAlignment="1">
      <alignment vertical="top"/>
    </xf>
    <xf numFmtId="0" fontId="23" fillId="0" borderId="19" xfId="0" applyFont="1" applyFill="1" applyBorder="1" applyAlignment="1">
      <alignment vertical="top"/>
    </xf>
    <xf numFmtId="0" fontId="25" fillId="0" borderId="3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5" fillId="0" borderId="23" xfId="0" applyFont="1" applyFill="1" applyBorder="1" applyAlignment="1">
      <alignment horizontal="center" vertical="center"/>
    </xf>
    <xf numFmtId="0" fontId="24" fillId="0" borderId="35" xfId="0" applyNumberFormat="1" applyFont="1" applyFill="1" applyBorder="1" applyAlignment="1">
      <alignment horizontal="center" vertical="center" wrapText="1" shrinkToFit="1"/>
    </xf>
    <xf numFmtId="0" fontId="24" fillId="0" borderId="35" xfId="0" applyNumberFormat="1" applyFont="1" applyFill="1" applyBorder="1" applyAlignment="1">
      <alignment horizontal="center" vertical="center" shrinkToFit="1"/>
    </xf>
    <xf numFmtId="0" fontId="24" fillId="0" borderId="38" xfId="0" applyNumberFormat="1" applyFont="1" applyFill="1" applyBorder="1" applyAlignment="1">
      <alignment horizontal="center" vertical="center" shrinkToFit="1"/>
    </xf>
    <xf numFmtId="0" fontId="24" fillId="0" borderId="39" xfId="0" applyNumberFormat="1" applyFont="1" applyFill="1" applyBorder="1" applyAlignment="1">
      <alignment horizontal="center" vertical="center" shrinkToFit="1"/>
    </xf>
    <xf numFmtId="0" fontId="24" fillId="0" borderId="40" xfId="0" applyNumberFormat="1" applyFont="1" applyFill="1" applyBorder="1" applyAlignment="1">
      <alignment horizontal="center" vertical="center" shrinkToFit="1"/>
    </xf>
    <xf numFmtId="0" fontId="24" fillId="0" borderId="41" xfId="0" applyNumberFormat="1" applyFont="1" applyFill="1" applyBorder="1" applyAlignment="1">
      <alignment horizontal="center" vertical="center" shrinkToFit="1"/>
    </xf>
    <xf numFmtId="0" fontId="24" fillId="0" borderId="18" xfId="0" applyFont="1" applyFill="1" applyBorder="1" applyAlignment="1">
      <alignment horizontal="center" vertical="center" shrinkToFit="1"/>
    </xf>
    <xf numFmtId="0" fontId="24" fillId="0" borderId="19" xfId="0" applyNumberFormat="1" applyFont="1" applyFill="1" applyBorder="1" applyAlignment="1">
      <alignment horizontal="center" vertical="center" wrapText="1" shrinkToFit="1"/>
    </xf>
    <xf numFmtId="0" fontId="25" fillId="0" borderId="63" xfId="0" applyFont="1" applyFill="1" applyBorder="1" applyAlignment="1">
      <alignment horizontal="center" vertical="center"/>
    </xf>
    <xf numFmtId="0" fontId="24" fillId="0" borderId="31" xfId="0" applyNumberFormat="1" applyFont="1" applyFill="1" applyBorder="1" applyAlignment="1">
      <alignment horizontal="center" vertical="center" wrapText="1" shrinkToFit="1"/>
    </xf>
    <xf numFmtId="0" fontId="25" fillId="0" borderId="54" xfId="0" applyFont="1" applyFill="1" applyBorder="1" applyAlignment="1">
      <alignment horizontal="center" vertical="center"/>
    </xf>
    <xf numFmtId="0" fontId="11" fillId="0" borderId="48" xfId="0" applyNumberFormat="1" applyFont="1" applyFill="1" applyBorder="1" applyAlignment="1">
      <alignment horizontal="center" vertical="center" wrapText="1" shrinkToFit="1"/>
    </xf>
    <xf numFmtId="0" fontId="11" fillId="0" borderId="33" xfId="0" applyNumberFormat="1" applyFont="1" applyFill="1" applyBorder="1" applyAlignment="1">
      <alignment horizontal="center" vertical="center" wrapText="1" shrinkToFit="1"/>
    </xf>
    <xf numFmtId="0" fontId="24" fillId="0" borderId="73" xfId="0" applyNumberFormat="1" applyFont="1" applyFill="1" applyBorder="1" applyAlignment="1">
      <alignment horizontal="center" vertical="center" wrapText="1" shrinkToFit="1"/>
    </xf>
    <xf numFmtId="0" fontId="24" fillId="0" borderId="22" xfId="0" applyFont="1" applyFill="1" applyBorder="1" applyAlignment="1">
      <alignment horizontal="center" vertical="center" shrinkToFit="1"/>
    </xf>
    <xf numFmtId="0" fontId="24" fillId="0" borderId="26" xfId="0" applyNumberFormat="1" applyFont="1" applyFill="1" applyBorder="1" applyAlignment="1">
      <alignment horizontal="center" vertical="center" wrapText="1" shrinkToFit="1"/>
    </xf>
    <xf numFmtId="0" fontId="24" fillId="0" borderId="27" xfId="0" applyNumberFormat="1" applyFont="1" applyFill="1" applyBorder="1" applyAlignment="1">
      <alignment horizontal="center" vertical="center" wrapText="1" shrinkToFit="1"/>
    </xf>
    <xf numFmtId="0" fontId="24" fillId="0" borderId="26" xfId="0" applyNumberFormat="1" applyFont="1" applyFill="1" applyBorder="1" applyAlignment="1">
      <alignment horizontal="center" vertical="center" shrinkToFit="1"/>
    </xf>
    <xf numFmtId="0" fontId="24" fillId="0" borderId="27" xfId="0" applyNumberFormat="1" applyFont="1" applyFill="1" applyBorder="1" applyAlignment="1">
      <alignment horizontal="center" vertical="center" shrinkToFit="1"/>
    </xf>
    <xf numFmtId="0" fontId="24" fillId="0" borderId="28" xfId="0" applyNumberFormat="1" applyFont="1" applyFill="1" applyBorder="1" applyAlignment="1">
      <alignment horizontal="center" vertical="center" shrinkToFit="1"/>
    </xf>
    <xf numFmtId="0" fontId="24" fillId="0" borderId="29" xfId="0" applyNumberFormat="1" applyFont="1" applyFill="1" applyBorder="1" applyAlignment="1">
      <alignment horizontal="center" vertical="center" shrinkToFit="1"/>
    </xf>
    <xf numFmtId="0" fontId="24" fillId="0" borderId="43" xfId="0" applyNumberFormat="1" applyFont="1" applyFill="1" applyBorder="1" applyAlignment="1">
      <alignment horizontal="center" vertical="center" shrinkToFit="1"/>
    </xf>
    <xf numFmtId="0" fontId="24" fillId="0" borderId="43" xfId="0" applyFont="1" applyFill="1" applyBorder="1" applyAlignment="1">
      <alignment horizontal="center" vertical="center" shrinkToFit="1"/>
    </xf>
    <xf numFmtId="0" fontId="24" fillId="0" borderId="45" xfId="0" applyFont="1" applyFill="1" applyBorder="1" applyAlignment="1">
      <alignment horizontal="center" vertical="center" shrinkToFit="1"/>
    </xf>
    <xf numFmtId="0" fontId="24" fillId="0" borderId="27" xfId="0" applyFont="1" applyFill="1" applyBorder="1" applyAlignment="1">
      <alignment horizontal="center" vertical="center" shrinkToFit="1"/>
    </xf>
    <xf numFmtId="0" fontId="24" fillId="0" borderId="29" xfId="0" applyFont="1" applyFill="1" applyBorder="1" applyAlignment="1">
      <alignment horizontal="center" vertical="center" shrinkToFit="1"/>
    </xf>
    <xf numFmtId="0" fontId="25" fillId="0" borderId="54" xfId="0" applyNumberFormat="1" applyFont="1" applyFill="1" applyBorder="1" applyAlignment="1">
      <alignment horizontal="center" vertical="center" wrapText="1"/>
    </xf>
    <xf numFmtId="0" fontId="25" fillId="0" borderId="52" xfId="0" applyNumberFormat="1" applyFont="1" applyFill="1" applyBorder="1" applyAlignment="1">
      <alignment horizontal="center" vertical="center"/>
    </xf>
    <xf numFmtId="0" fontId="25" fillId="0" borderId="58" xfId="0" applyNumberFormat="1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 shrinkToFit="1"/>
    </xf>
    <xf numFmtId="0" fontId="11" fillId="0" borderId="51" xfId="0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textRotation="90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top"/>
    </xf>
    <xf numFmtId="0" fontId="18" fillId="0" borderId="25" xfId="0" applyFont="1" applyFill="1" applyBorder="1" applyAlignment="1">
      <alignment horizontal="center" vertical="top"/>
    </xf>
    <xf numFmtId="0" fontId="11" fillId="0" borderId="26" xfId="0" applyNumberFormat="1" applyFont="1" applyFill="1" applyBorder="1" applyAlignment="1">
      <alignment horizontal="center" vertical="center"/>
    </xf>
    <xf numFmtId="0" fontId="11" fillId="0" borderId="29" xfId="0" applyNumberFormat="1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1" fillId="0" borderId="20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25" fillId="0" borderId="37" xfId="0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 wrapText="1" shrinkToFit="1"/>
    </xf>
    <xf numFmtId="0" fontId="11" fillId="0" borderId="50" xfId="0" applyNumberFormat="1" applyFont="1" applyFill="1" applyBorder="1" applyAlignment="1">
      <alignment horizontal="center" vertical="center" wrapText="1" shrinkToFit="1"/>
    </xf>
    <xf numFmtId="0" fontId="24" fillId="0" borderId="15" xfId="0" applyNumberFormat="1" applyFont="1" applyFill="1" applyBorder="1" applyAlignment="1">
      <alignment horizontal="center" vertical="center" wrapText="1" shrinkToFit="1"/>
    </xf>
    <xf numFmtId="0" fontId="24" fillId="0" borderId="49" xfId="0" applyNumberFormat="1" applyFont="1" applyFill="1" applyBorder="1" applyAlignment="1">
      <alignment horizontal="center" vertical="center" wrapText="1" shrinkToFit="1"/>
    </xf>
    <xf numFmtId="0" fontId="24" fillId="0" borderId="50" xfId="0" applyNumberFormat="1" applyFont="1" applyFill="1" applyBorder="1" applyAlignment="1">
      <alignment horizontal="center" vertical="center" wrapText="1" shrinkToFit="1"/>
    </xf>
    <xf numFmtId="0" fontId="18" fillId="0" borderId="0" xfId="0" applyFont="1" applyFill="1" applyBorder="1" applyAlignment="1">
      <alignment vertical="top"/>
    </xf>
    <xf numFmtId="49" fontId="4" fillId="0" borderId="0" xfId="0" applyNumberFormat="1" applyFont="1" applyBorder="1" applyAlignment="1">
      <alignment horizontal="center" vertical="center"/>
    </xf>
    <xf numFmtId="0" fontId="18" fillId="0" borderId="65" xfId="0" applyFont="1" applyFill="1" applyBorder="1" applyAlignment="1">
      <alignment vertical="top"/>
    </xf>
    <xf numFmtId="0" fontId="25" fillId="0" borderId="0" xfId="0" applyFont="1" applyBorder="1" applyAlignment="1">
      <alignment vertical="center" wrapText="1"/>
    </xf>
    <xf numFmtId="0" fontId="18" fillId="0" borderId="65" xfId="0" applyFont="1" applyBorder="1" applyAlignment="1">
      <alignment vertical="center" textRotation="90"/>
    </xf>
    <xf numFmtId="0" fontId="18" fillId="0" borderId="65" xfId="0" applyFont="1" applyBorder="1" applyAlignment="1">
      <alignment vertical="top"/>
    </xf>
    <xf numFmtId="0" fontId="18" fillId="0" borderId="0" xfId="0" applyFont="1" applyBorder="1" applyAlignment="1">
      <alignment vertical="center" textRotation="90"/>
    </xf>
    <xf numFmtId="0" fontId="4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center" vertical="top"/>
    </xf>
    <xf numFmtId="0" fontId="12" fillId="0" borderId="42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wrapText="1"/>
    </xf>
    <xf numFmtId="0" fontId="10" fillId="0" borderId="0" xfId="0" applyNumberFormat="1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center" vertical="center" textRotation="90"/>
    </xf>
    <xf numFmtId="0" fontId="18" fillId="0" borderId="74" xfId="0" applyFont="1" applyFill="1" applyBorder="1" applyAlignment="1">
      <alignment horizontal="center" vertical="center" textRotation="90"/>
    </xf>
    <xf numFmtId="0" fontId="18" fillId="0" borderId="75" xfId="0" applyFont="1" applyFill="1" applyBorder="1" applyAlignment="1">
      <alignment horizontal="center" vertical="center" textRotation="90"/>
    </xf>
    <xf numFmtId="0" fontId="11" fillId="0" borderId="64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 wrapText="1"/>
    </xf>
    <xf numFmtId="0" fontId="11" fillId="0" borderId="76" xfId="0" applyFont="1" applyFill="1" applyBorder="1" applyAlignment="1">
      <alignment horizontal="center" vertical="center" wrapText="1"/>
    </xf>
    <xf numFmtId="0" fontId="11" fillId="0" borderId="7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3" fillId="0" borderId="64" xfId="0" applyNumberFormat="1" applyFont="1" applyFill="1" applyBorder="1" applyAlignment="1">
      <alignment horizontal="center" vertical="center" wrapText="1"/>
    </xf>
    <xf numFmtId="0" fontId="3" fillId="0" borderId="65" xfId="0" applyNumberFormat="1" applyFont="1" applyFill="1" applyBorder="1" applyAlignment="1">
      <alignment horizontal="center" vertical="center" wrapText="1"/>
    </xf>
    <xf numFmtId="0" fontId="3" fillId="0" borderId="7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9" fillId="0" borderId="64" xfId="0" applyNumberFormat="1" applyFont="1" applyFill="1" applyBorder="1" applyAlignment="1">
      <alignment horizontal="center" vertical="center" wrapText="1"/>
    </xf>
    <xf numFmtId="0" fontId="19" fillId="0" borderId="76" xfId="0" applyNumberFormat="1" applyFont="1" applyFill="1" applyBorder="1" applyAlignment="1">
      <alignment horizontal="center" vertical="center" wrapText="1"/>
    </xf>
    <xf numFmtId="0" fontId="19" fillId="0" borderId="77" xfId="0" applyNumberFormat="1" applyFont="1" applyFill="1" applyBorder="1" applyAlignment="1">
      <alignment horizontal="center" vertical="center" wrapText="1"/>
    </xf>
    <xf numFmtId="0" fontId="19" fillId="0" borderId="25" xfId="0" applyNumberFormat="1" applyFont="1" applyFill="1" applyBorder="1" applyAlignment="1">
      <alignment horizontal="center" vertical="center" wrapText="1"/>
    </xf>
    <xf numFmtId="0" fontId="19" fillId="0" borderId="78" xfId="0" applyNumberFormat="1" applyFont="1" applyFill="1" applyBorder="1" applyAlignment="1">
      <alignment horizontal="center" vertical="center" wrapText="1"/>
    </xf>
    <xf numFmtId="0" fontId="19" fillId="0" borderId="79" xfId="0" applyNumberFormat="1" applyFont="1" applyFill="1" applyBorder="1" applyAlignment="1">
      <alignment horizontal="center" vertical="center" wrapText="1"/>
    </xf>
    <xf numFmtId="0" fontId="4" fillId="0" borderId="56" xfId="0" applyNumberFormat="1" applyFont="1" applyFill="1" applyBorder="1" applyAlignment="1">
      <alignment horizontal="center" vertical="center" textRotation="90"/>
    </xf>
    <xf numFmtId="0" fontId="4" fillId="0" borderId="80" xfId="0" applyNumberFormat="1" applyFont="1" applyFill="1" applyBorder="1" applyAlignment="1">
      <alignment horizontal="center" vertical="center" textRotation="90"/>
    </xf>
    <xf numFmtId="0" fontId="4" fillId="0" borderId="13" xfId="0" applyNumberFormat="1" applyFont="1" applyFill="1" applyBorder="1" applyAlignment="1">
      <alignment horizontal="center" vertical="center" textRotation="90" wrapText="1"/>
    </xf>
    <xf numFmtId="0" fontId="4" fillId="0" borderId="81" xfId="0" applyNumberFormat="1" applyFont="1" applyFill="1" applyBorder="1" applyAlignment="1">
      <alignment horizontal="center" vertical="center" textRotation="90" wrapText="1"/>
    </xf>
    <xf numFmtId="0" fontId="28" fillId="0" borderId="44" xfId="0" applyNumberFormat="1" applyFont="1" applyFill="1" applyBorder="1" applyAlignment="1">
      <alignment horizontal="left" vertical="center"/>
    </xf>
    <xf numFmtId="0" fontId="25" fillId="0" borderId="4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wrapText="1"/>
    </xf>
    <xf numFmtId="0" fontId="25" fillId="0" borderId="42" xfId="0" applyFont="1" applyFill="1" applyBorder="1" applyAlignment="1">
      <alignment horizontal="center" wrapText="1"/>
    </xf>
    <xf numFmtId="0" fontId="10" fillId="0" borderId="64" xfId="0" applyNumberFormat="1" applyFont="1" applyFill="1" applyBorder="1" applyAlignment="1">
      <alignment horizontal="center" vertical="center"/>
    </xf>
    <xf numFmtId="0" fontId="10" fillId="0" borderId="65" xfId="0" applyNumberFormat="1" applyFont="1" applyFill="1" applyBorder="1" applyAlignment="1">
      <alignment horizontal="center" vertical="center"/>
    </xf>
    <xf numFmtId="0" fontId="10" fillId="0" borderId="77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78" xfId="0" applyNumberFormat="1" applyFont="1" applyFill="1" applyBorder="1" applyAlignment="1">
      <alignment horizontal="center" vertical="center"/>
    </xf>
    <xf numFmtId="0" fontId="10" fillId="0" borderId="42" xfId="0" applyNumberFormat="1" applyFont="1" applyFill="1" applyBorder="1" applyAlignment="1">
      <alignment horizontal="center" vertical="center"/>
    </xf>
    <xf numFmtId="0" fontId="19" fillId="0" borderId="82" xfId="0" applyNumberFormat="1" applyFont="1" applyFill="1" applyBorder="1" applyAlignment="1">
      <alignment horizontal="center" vertical="center" wrapText="1"/>
    </xf>
    <xf numFmtId="0" fontId="19" fillId="0" borderId="57" xfId="0" applyNumberFormat="1" applyFont="1" applyFill="1" applyBorder="1" applyAlignment="1">
      <alignment horizontal="center" vertical="center" wrapText="1"/>
    </xf>
    <xf numFmtId="0" fontId="19" fillId="0" borderId="42" xfId="0" applyNumberFormat="1" applyFont="1" applyFill="1" applyBorder="1" applyAlignment="1">
      <alignment horizontal="center" vertical="center" wrapText="1"/>
    </xf>
    <xf numFmtId="0" fontId="19" fillId="0" borderId="41" xfId="0" applyNumberFormat="1" applyFont="1" applyFill="1" applyBorder="1" applyAlignment="1">
      <alignment horizontal="center" vertical="center" wrapText="1"/>
    </xf>
    <xf numFmtId="0" fontId="4" fillId="0" borderId="82" xfId="0" applyNumberFormat="1" applyFont="1" applyFill="1" applyBorder="1" applyAlignment="1">
      <alignment horizontal="center" vertical="center" textRotation="90" wrapText="1"/>
    </xf>
    <xf numFmtId="0" fontId="4" fillId="0" borderId="0" xfId="0" applyNumberFormat="1" applyFont="1" applyFill="1" applyBorder="1" applyAlignment="1">
      <alignment horizontal="center" vertical="center" textRotation="90" wrapText="1"/>
    </xf>
    <xf numFmtId="0" fontId="4" fillId="0" borderId="83" xfId="0" applyNumberFormat="1" applyFont="1" applyFill="1" applyBorder="1" applyAlignment="1">
      <alignment horizontal="center" vertical="center" textRotation="90" wrapText="1"/>
    </xf>
    <xf numFmtId="49" fontId="4" fillId="0" borderId="38" xfId="0" applyNumberFormat="1" applyFont="1" applyFill="1" applyBorder="1" applyAlignment="1">
      <alignment horizontal="center" vertical="center" textRotation="90" wrapText="1"/>
    </xf>
    <xf numFmtId="49" fontId="4" fillId="0" borderId="19" xfId="0" applyNumberFormat="1" applyFont="1" applyFill="1" applyBorder="1" applyAlignment="1">
      <alignment horizontal="center" vertical="center" textRotation="90" wrapText="1"/>
    </xf>
    <xf numFmtId="49" fontId="4" fillId="0" borderId="31" xfId="0" applyNumberFormat="1" applyFont="1" applyFill="1" applyBorder="1" applyAlignment="1">
      <alignment horizontal="center" vertical="center" textRotation="90" wrapText="1"/>
    </xf>
    <xf numFmtId="49" fontId="4" fillId="0" borderId="40" xfId="0" applyNumberFormat="1" applyFont="1" applyFill="1" applyBorder="1" applyAlignment="1">
      <alignment horizontal="center" vertical="center" textRotation="90" wrapText="1"/>
    </xf>
    <xf numFmtId="49" fontId="4" fillId="0" borderId="21" xfId="0" applyNumberFormat="1" applyFont="1" applyFill="1" applyBorder="1" applyAlignment="1">
      <alignment horizontal="center" vertical="center" textRotation="90" wrapText="1"/>
    </xf>
    <xf numFmtId="49" fontId="4" fillId="0" borderId="33" xfId="0" applyNumberFormat="1" applyFont="1" applyFill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49" fontId="10" fillId="0" borderId="64" xfId="0" applyNumberFormat="1" applyFont="1" applyFill="1" applyBorder="1" applyAlignment="1">
      <alignment horizontal="center" vertical="center" wrapText="1"/>
    </xf>
    <xf numFmtId="49" fontId="10" fillId="0" borderId="65" xfId="0" applyNumberFormat="1" applyFont="1" applyFill="1" applyBorder="1" applyAlignment="1">
      <alignment horizontal="center" vertical="center" wrapText="1"/>
    </xf>
    <xf numFmtId="49" fontId="10" fillId="0" borderId="76" xfId="0" applyNumberFormat="1" applyFont="1" applyFill="1" applyBorder="1" applyAlignment="1">
      <alignment horizontal="center" vertical="center" wrapText="1"/>
    </xf>
    <xf numFmtId="49" fontId="10" fillId="0" borderId="84" xfId="0" applyNumberFormat="1" applyFont="1" applyFill="1" applyBorder="1" applyAlignment="1">
      <alignment horizontal="center" vertical="center" wrapText="1"/>
    </xf>
    <xf numFmtId="49" fontId="10" fillId="0" borderId="70" xfId="0" applyNumberFormat="1" applyFont="1" applyFill="1" applyBorder="1" applyAlignment="1">
      <alignment horizontal="center" vertical="center" wrapText="1"/>
    </xf>
    <xf numFmtId="49" fontId="10" fillId="0" borderId="71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29" fillId="0" borderId="82" xfId="0" applyFont="1" applyFill="1" applyBorder="1" applyAlignment="1">
      <alignment horizontal="center" vertical="center"/>
    </xf>
    <xf numFmtId="0" fontId="29" fillId="0" borderId="85" xfId="0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 textRotation="90" wrapText="1"/>
    </xf>
    <xf numFmtId="49" fontId="4" fillId="0" borderId="20" xfId="0" applyNumberFormat="1" applyFont="1" applyFill="1" applyBorder="1" applyAlignment="1">
      <alignment horizontal="center" vertical="center" textRotation="90" wrapText="1"/>
    </xf>
    <xf numFmtId="49" fontId="4" fillId="0" borderId="30" xfId="0" applyNumberFormat="1" applyFont="1" applyFill="1" applyBorder="1" applyAlignment="1">
      <alignment horizontal="center" vertical="center" textRotation="90" wrapText="1"/>
    </xf>
    <xf numFmtId="49" fontId="4" fillId="0" borderId="38" xfId="0" applyNumberFormat="1" applyFont="1" applyFill="1" applyBorder="1" applyAlignment="1">
      <alignment horizontal="center" vertical="center" textRotation="90"/>
    </xf>
    <xf numFmtId="49" fontId="4" fillId="0" borderId="19" xfId="0" applyNumberFormat="1" applyFont="1" applyFill="1" applyBorder="1" applyAlignment="1">
      <alignment horizontal="center" vertical="center" textRotation="90"/>
    </xf>
    <xf numFmtId="49" fontId="4" fillId="0" borderId="31" xfId="0" applyNumberFormat="1" applyFont="1" applyFill="1" applyBorder="1" applyAlignment="1">
      <alignment horizontal="center" vertical="center" textRotation="90"/>
    </xf>
    <xf numFmtId="0" fontId="10" fillId="0" borderId="70" xfId="0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textRotation="90" wrapText="1"/>
    </xf>
    <xf numFmtId="0" fontId="18" fillId="0" borderId="57" xfId="0" applyFont="1" applyFill="1" applyBorder="1" applyAlignment="1">
      <alignment horizontal="center" vertical="center" textRotation="90" wrapText="1"/>
    </xf>
    <xf numFmtId="0" fontId="18" fillId="0" borderId="86" xfId="0" applyFont="1" applyFill="1" applyBorder="1" applyAlignment="1">
      <alignment horizontal="center" vertical="center" textRotation="90" wrapText="1"/>
    </xf>
    <xf numFmtId="0" fontId="19" fillId="0" borderId="22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 textRotation="90" wrapText="1"/>
    </xf>
    <xf numFmtId="0" fontId="18" fillId="0" borderId="80" xfId="0" applyFont="1" applyFill="1" applyBorder="1" applyAlignment="1">
      <alignment horizontal="center" vertical="center" textRotation="90" wrapText="1"/>
    </xf>
    <xf numFmtId="0" fontId="19" fillId="0" borderId="44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0" fillId="0" borderId="87" xfId="0" applyFont="1" applyFill="1" applyBorder="1" applyAlignment="1">
      <alignment horizontal="center" vertical="top" wrapText="1"/>
    </xf>
    <xf numFmtId="0" fontId="10" fillId="0" borderId="62" xfId="0" applyFont="1" applyFill="1" applyBorder="1" applyAlignment="1">
      <alignment horizontal="center" vertical="top" wrapText="1"/>
    </xf>
    <xf numFmtId="0" fontId="10" fillId="0" borderId="61" xfId="0" applyFont="1" applyFill="1" applyBorder="1" applyAlignment="1">
      <alignment horizontal="center" vertical="top" wrapText="1"/>
    </xf>
    <xf numFmtId="0" fontId="40" fillId="0" borderId="88" xfId="0" applyFont="1" applyBorder="1" applyAlignment="1">
      <alignment horizontal="left" vertical="center" wrapText="1"/>
    </xf>
    <xf numFmtId="0" fontId="40" fillId="0" borderId="44" xfId="0" applyFont="1" applyBorder="1" applyAlignment="1">
      <alignment horizontal="left" vertical="center" wrapText="1"/>
    </xf>
    <xf numFmtId="0" fontId="40" fillId="0" borderId="73" xfId="0" applyFont="1" applyBorder="1" applyAlignment="1">
      <alignment horizontal="left" vertical="center" wrapText="1"/>
    </xf>
    <xf numFmtId="0" fontId="24" fillId="0" borderId="88" xfId="0" applyNumberFormat="1" applyFont="1" applyFill="1" applyBorder="1" applyAlignment="1">
      <alignment horizontal="left" vertical="center" wrapText="1" shrinkToFit="1"/>
    </xf>
    <xf numFmtId="0" fontId="24" fillId="0" borderId="44" xfId="0" applyNumberFormat="1" applyFont="1" applyFill="1" applyBorder="1" applyAlignment="1">
      <alignment horizontal="left" vertical="center" wrapText="1" shrinkToFit="1"/>
    </xf>
    <xf numFmtId="0" fontId="24" fillId="0" borderId="73" xfId="0" applyNumberFormat="1" applyFont="1" applyFill="1" applyBorder="1" applyAlignment="1">
      <alignment horizontal="left" vertical="center" wrapText="1" shrinkToFit="1"/>
    </xf>
    <xf numFmtId="0" fontId="19" fillId="0" borderId="15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15" xfId="0" applyNumberFormat="1" applyFont="1" applyBorder="1" applyAlignment="1">
      <alignment horizontal="center" vertical="center" wrapText="1"/>
    </xf>
    <xf numFmtId="0" fontId="19" fillId="0" borderId="49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40" fillId="0" borderId="62" xfId="0" applyFont="1" applyBorder="1" applyAlignment="1">
      <alignment horizontal="left" vertical="center" wrapText="1"/>
    </xf>
    <xf numFmtId="0" fontId="40" fillId="0" borderId="87" xfId="0" applyFont="1" applyBorder="1" applyAlignment="1">
      <alignment horizontal="left" vertical="center" wrapText="1"/>
    </xf>
    <xf numFmtId="0" fontId="40" fillId="0" borderId="61" xfId="0" applyFont="1" applyBorder="1" applyAlignment="1">
      <alignment horizontal="left" vertical="center" wrapText="1"/>
    </xf>
    <xf numFmtId="0" fontId="24" fillId="0" borderId="62" xfId="0" applyNumberFormat="1" applyFont="1" applyFill="1" applyBorder="1" applyAlignment="1">
      <alignment horizontal="left" vertical="center" wrapText="1" shrinkToFit="1"/>
    </xf>
    <xf numFmtId="0" fontId="24" fillId="0" borderId="87" xfId="0" applyNumberFormat="1" applyFont="1" applyFill="1" applyBorder="1" applyAlignment="1">
      <alignment horizontal="left" vertical="center" wrapText="1" shrinkToFit="1"/>
    </xf>
    <xf numFmtId="0" fontId="24" fillId="0" borderId="61" xfId="0" applyNumberFormat="1" applyFont="1" applyFill="1" applyBorder="1" applyAlignment="1">
      <alignment horizontal="left" vertical="center" wrapText="1" shrinkToFit="1"/>
    </xf>
    <xf numFmtId="0" fontId="41" fillId="0" borderId="73" xfId="0" applyFont="1" applyBorder="1" applyAlignment="1">
      <alignment horizontal="left" vertical="center" wrapText="1"/>
    </xf>
    <xf numFmtId="0" fontId="27" fillId="0" borderId="44" xfId="0" applyFont="1" applyFill="1" applyBorder="1" applyAlignment="1">
      <alignment horizontal="left" vertical="center" shrinkToFit="1"/>
    </xf>
    <xf numFmtId="0" fontId="27" fillId="0" borderId="73" xfId="0" applyFont="1" applyFill="1" applyBorder="1" applyAlignment="1">
      <alignment horizontal="left" vertical="center" shrinkToFit="1"/>
    </xf>
    <xf numFmtId="0" fontId="10" fillId="0" borderId="84" xfId="0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center" vertical="center" wrapText="1"/>
    </xf>
    <xf numFmtId="0" fontId="4" fillId="0" borderId="64" xfId="0" applyNumberFormat="1" applyFont="1" applyFill="1" applyBorder="1" applyAlignment="1">
      <alignment horizontal="center" vertical="center" textRotation="90" wrapText="1"/>
    </xf>
    <xf numFmtId="0" fontId="4" fillId="0" borderId="77" xfId="0" applyNumberFormat="1" applyFont="1" applyFill="1" applyBorder="1" applyAlignment="1">
      <alignment horizontal="center" vertical="center" textRotation="90" wrapText="1"/>
    </xf>
    <xf numFmtId="0" fontId="4" fillId="0" borderId="77" xfId="0" applyNumberFormat="1" applyFont="1" applyFill="1" applyBorder="1" applyAlignment="1">
      <alignment horizontal="center" vertical="center" textRotation="90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82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 wrapText="1"/>
    </xf>
    <xf numFmtId="0" fontId="18" fillId="0" borderId="82" xfId="0" applyNumberFormat="1" applyFont="1" applyFill="1" applyBorder="1" applyAlignment="1">
      <alignment horizontal="center" vertical="center" wrapText="1"/>
    </xf>
    <xf numFmtId="0" fontId="18" fillId="0" borderId="39" xfId="0" applyNumberFormat="1" applyFont="1" applyFill="1" applyBorder="1" applyAlignment="1">
      <alignment horizontal="center" vertical="center" wrapText="1"/>
    </xf>
    <xf numFmtId="0" fontId="18" fillId="0" borderId="42" xfId="0" applyNumberFormat="1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>
      <alignment horizontal="center" vertical="center" wrapText="1"/>
    </xf>
    <xf numFmtId="0" fontId="30" fillId="0" borderId="57" xfId="0" applyNumberFormat="1" applyFont="1" applyFill="1" applyBorder="1" applyAlignment="1">
      <alignment horizontal="center" vertical="center" wrapText="1"/>
    </xf>
    <xf numFmtId="0" fontId="30" fillId="0" borderId="39" xfId="0" applyNumberFormat="1" applyFont="1" applyFill="1" applyBorder="1" applyAlignment="1">
      <alignment horizontal="center" vertical="center" wrapText="1"/>
    </xf>
    <xf numFmtId="0" fontId="30" fillId="0" borderId="41" xfId="0" applyNumberFormat="1" applyFont="1" applyFill="1" applyBorder="1" applyAlignment="1">
      <alignment horizontal="center" vertical="center" wrapText="1"/>
    </xf>
    <xf numFmtId="0" fontId="41" fillId="0" borderId="61" xfId="0" applyFont="1" applyBorder="1" applyAlignment="1">
      <alignment horizontal="left" vertical="center" wrapText="1"/>
    </xf>
    <xf numFmtId="0" fontId="81" fillId="0" borderId="87" xfId="0" applyNumberFormat="1" applyFont="1" applyFill="1" applyBorder="1" applyAlignment="1">
      <alignment horizontal="left" vertical="center" wrapText="1" shrinkToFit="1"/>
    </xf>
    <xf numFmtId="0" fontId="82" fillId="0" borderId="87" xfId="0" applyFont="1" applyFill="1" applyBorder="1" applyAlignment="1">
      <alignment horizontal="left" vertical="center" shrinkToFit="1"/>
    </xf>
    <xf numFmtId="0" fontId="82" fillId="0" borderId="61" xfId="0" applyFont="1" applyFill="1" applyBorder="1" applyAlignment="1">
      <alignment horizontal="left" vertical="center" shrinkToFit="1"/>
    </xf>
    <xf numFmtId="0" fontId="24" fillId="0" borderId="88" xfId="0" applyFont="1" applyBorder="1" applyAlignment="1">
      <alignment horizontal="left" vertical="center" wrapText="1"/>
    </xf>
    <xf numFmtId="0" fontId="24" fillId="0" borderId="44" xfId="0" applyFont="1" applyBorder="1" applyAlignment="1">
      <alignment horizontal="left" vertical="center" wrapText="1"/>
    </xf>
    <xf numFmtId="0" fontId="27" fillId="0" borderId="73" xfId="0" applyFont="1" applyBorder="1" applyAlignment="1">
      <alignment horizontal="left" vertical="center" wrapText="1"/>
    </xf>
    <xf numFmtId="0" fontId="24" fillId="0" borderId="44" xfId="0" applyNumberFormat="1" applyFont="1" applyBorder="1" applyAlignment="1">
      <alignment horizontal="left" vertical="center" wrapText="1" shrinkToFit="1"/>
    </xf>
    <xf numFmtId="0" fontId="27" fillId="0" borderId="44" xfId="0" applyFont="1" applyBorder="1" applyAlignment="1">
      <alignment horizontal="left" vertical="center" shrinkToFit="1"/>
    </xf>
    <xf numFmtId="0" fontId="27" fillId="0" borderId="73" xfId="0" applyFont="1" applyBorder="1" applyAlignment="1">
      <alignment horizontal="left" vertical="center" shrinkToFit="1"/>
    </xf>
    <xf numFmtId="0" fontId="24" fillId="0" borderId="88" xfId="0" applyFont="1" applyFill="1" applyBorder="1" applyAlignment="1">
      <alignment horizontal="left" vertical="center" wrapText="1"/>
    </xf>
    <xf numFmtId="0" fontId="24" fillId="0" borderId="44" xfId="0" applyFont="1" applyFill="1" applyBorder="1" applyAlignment="1">
      <alignment horizontal="left" vertical="center" wrapText="1"/>
    </xf>
    <xf numFmtId="0" fontId="27" fillId="0" borderId="73" xfId="0" applyFont="1" applyFill="1" applyBorder="1" applyAlignment="1">
      <alignment horizontal="left" vertical="center" wrapText="1"/>
    </xf>
    <xf numFmtId="0" fontId="11" fillId="0" borderId="88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left" vertical="center" wrapText="1"/>
    </xf>
    <xf numFmtId="0" fontId="29" fillId="0" borderId="73" xfId="0" applyFont="1" applyBorder="1" applyAlignment="1">
      <alignment horizontal="left" vertical="center" wrapText="1"/>
    </xf>
    <xf numFmtId="0" fontId="24" fillId="0" borderId="73" xfId="0" applyFont="1" applyBorder="1" applyAlignment="1">
      <alignment horizontal="left" vertical="center" wrapText="1"/>
    </xf>
    <xf numFmtId="0" fontId="24" fillId="0" borderId="88" xfId="0" applyNumberFormat="1" applyFont="1" applyBorder="1" applyAlignment="1">
      <alignment horizontal="left" vertical="center" wrapText="1" shrinkToFit="1"/>
    </xf>
    <xf numFmtId="0" fontId="24" fillId="0" borderId="73" xfId="0" applyNumberFormat="1" applyFont="1" applyBorder="1" applyAlignment="1">
      <alignment horizontal="left" vertical="center" wrapText="1" shrinkToFit="1"/>
    </xf>
    <xf numFmtId="0" fontId="11" fillId="0" borderId="15" xfId="0" applyFont="1" applyBorder="1" applyAlignment="1">
      <alignment horizontal="right" vertical="center"/>
    </xf>
    <xf numFmtId="0" fontId="11" fillId="0" borderId="49" xfId="0" applyFont="1" applyBorder="1" applyAlignment="1">
      <alignment horizontal="right" vertical="center"/>
    </xf>
    <xf numFmtId="0" fontId="11" fillId="0" borderId="50" xfId="0" applyFont="1" applyBorder="1" applyAlignment="1">
      <alignment horizontal="right" vertical="center"/>
    </xf>
    <xf numFmtId="0" fontId="81" fillId="0" borderId="44" xfId="0" applyNumberFormat="1" applyFont="1" applyFill="1" applyBorder="1" applyAlignment="1">
      <alignment horizontal="left" vertical="center" wrapText="1" shrinkToFit="1"/>
    </xf>
    <xf numFmtId="0" fontId="82" fillId="0" borderId="44" xfId="0" applyFont="1" applyFill="1" applyBorder="1" applyAlignment="1">
      <alignment horizontal="left" vertical="center" shrinkToFit="1"/>
    </xf>
    <xf numFmtId="0" fontId="82" fillId="0" borderId="73" xfId="0" applyFont="1" applyFill="1" applyBorder="1" applyAlignment="1">
      <alignment horizontal="left" vertical="center" shrinkToFit="1"/>
    </xf>
    <xf numFmtId="0" fontId="24" fillId="0" borderId="48" xfId="0" applyFont="1" applyFill="1" applyBorder="1" applyAlignment="1">
      <alignment horizontal="left" vertical="center" wrapText="1"/>
    </xf>
    <xf numFmtId="0" fontId="24" fillId="0" borderId="89" xfId="0" applyFont="1" applyFill="1" applyBorder="1" applyAlignment="1">
      <alignment horizontal="left" vertical="center" wrapText="1"/>
    </xf>
    <xf numFmtId="0" fontId="27" fillId="0" borderId="90" xfId="0" applyFont="1" applyFill="1" applyBorder="1" applyAlignment="1">
      <alignment horizontal="left" vertical="center" wrapText="1"/>
    </xf>
    <xf numFmtId="0" fontId="24" fillId="0" borderId="89" xfId="0" applyNumberFormat="1" applyFont="1" applyFill="1" applyBorder="1" applyAlignment="1">
      <alignment horizontal="left" vertical="center" wrapText="1" shrinkToFit="1"/>
    </xf>
    <xf numFmtId="0" fontId="27" fillId="0" borderId="89" xfId="0" applyFont="1" applyFill="1" applyBorder="1" applyAlignment="1">
      <alignment horizontal="left" vertical="center" shrinkToFit="1"/>
    </xf>
    <xf numFmtId="0" fontId="27" fillId="0" borderId="90" xfId="0" applyFont="1" applyFill="1" applyBorder="1" applyAlignment="1">
      <alignment horizontal="left" vertical="center" shrinkToFit="1"/>
    </xf>
    <xf numFmtId="49" fontId="33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 applyProtection="1">
      <alignment horizontal="center"/>
      <protection/>
    </xf>
    <xf numFmtId="0" fontId="11" fillId="0" borderId="62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3" fillId="0" borderId="64" xfId="0" applyNumberFormat="1" applyFont="1" applyBorder="1" applyAlignment="1">
      <alignment horizontal="center" vertical="center" textRotation="89"/>
    </xf>
    <xf numFmtId="0" fontId="3" fillId="0" borderId="77" xfId="0" applyNumberFormat="1" applyFont="1" applyBorder="1" applyAlignment="1">
      <alignment horizontal="center" vertical="center" textRotation="89"/>
    </xf>
    <xf numFmtId="0" fontId="3" fillId="0" borderId="84" xfId="0" applyNumberFormat="1" applyFont="1" applyBorder="1" applyAlignment="1">
      <alignment horizontal="center" vertical="center" textRotation="89"/>
    </xf>
    <xf numFmtId="0" fontId="25" fillId="0" borderId="65" xfId="0" applyFont="1" applyBorder="1" applyAlignment="1">
      <alignment horizontal="left" vertical="center" wrapText="1"/>
    </xf>
    <xf numFmtId="0" fontId="25" fillId="0" borderId="76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40" fillId="0" borderId="88" xfId="0" applyFont="1" applyFill="1" applyBorder="1" applyAlignment="1">
      <alignment horizontal="left" vertical="center" wrapText="1"/>
    </xf>
    <xf numFmtId="0" fontId="40" fillId="0" borderId="44" xfId="0" applyFont="1" applyFill="1" applyBorder="1" applyAlignment="1">
      <alignment horizontal="left" vertical="center" wrapText="1"/>
    </xf>
    <xf numFmtId="0" fontId="40" fillId="0" borderId="73" xfId="0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horizontal="center" vertical="center"/>
    </xf>
    <xf numFmtId="0" fontId="11" fillId="0" borderId="88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29" fillId="0" borderId="9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8" fillId="0" borderId="73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right" vertical="center" wrapText="1" shrinkToFit="1"/>
    </xf>
    <xf numFmtId="0" fontId="11" fillId="0" borderId="49" xfId="0" applyFont="1" applyBorder="1" applyAlignment="1">
      <alignment horizontal="right" vertical="center" wrapText="1" shrinkToFi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wrapText="1"/>
    </xf>
    <xf numFmtId="0" fontId="19" fillId="0" borderId="15" xfId="0" applyNumberFormat="1" applyFont="1" applyFill="1" applyBorder="1" applyAlignment="1">
      <alignment horizontal="center" vertical="center" wrapText="1"/>
    </xf>
    <xf numFmtId="0" fontId="19" fillId="0" borderId="49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41" fillId="0" borderId="73" xfId="0" applyFont="1" applyFill="1" applyBorder="1" applyAlignment="1">
      <alignment horizontal="left" vertical="center" wrapText="1"/>
    </xf>
    <xf numFmtId="0" fontId="24" fillId="0" borderId="78" xfId="0" applyFont="1" applyFill="1" applyBorder="1" applyAlignment="1">
      <alignment horizontal="left" vertical="center" wrapText="1"/>
    </xf>
    <xf numFmtId="0" fontId="24" fillId="0" borderId="42" xfId="0" applyFont="1" applyFill="1" applyBorder="1" applyAlignment="1">
      <alignment horizontal="left" vertical="center" wrapText="1"/>
    </xf>
    <xf numFmtId="0" fontId="27" fillId="0" borderId="79" xfId="0" applyFont="1" applyFill="1" applyBorder="1" applyAlignment="1">
      <alignment horizontal="left" vertical="center" wrapText="1"/>
    </xf>
    <xf numFmtId="0" fontId="4" fillId="0" borderId="54" xfId="0" applyNumberFormat="1" applyFont="1" applyFill="1" applyBorder="1" applyAlignment="1">
      <alignment horizontal="center" vertical="center" textRotation="90" wrapText="1"/>
    </xf>
    <xf numFmtId="0" fontId="4" fillId="0" borderId="92" xfId="0" applyNumberFormat="1" applyFont="1" applyFill="1" applyBorder="1" applyAlignment="1">
      <alignment horizontal="center" vertical="center" textRotation="90" wrapText="1"/>
    </xf>
    <xf numFmtId="0" fontId="21" fillId="0" borderId="62" xfId="0" applyNumberFormat="1" applyFont="1" applyFill="1" applyBorder="1" applyAlignment="1">
      <alignment horizontal="center" vertical="center" wrapText="1" shrinkToFit="1"/>
    </xf>
    <xf numFmtId="0" fontId="21" fillId="0" borderId="61" xfId="0" applyNumberFormat="1" applyFont="1" applyFill="1" applyBorder="1" applyAlignment="1">
      <alignment horizontal="center" vertical="center" wrapText="1" shrinkToFit="1"/>
    </xf>
    <xf numFmtId="0" fontId="24" fillId="0" borderId="64" xfId="0" applyNumberFormat="1" applyFont="1" applyFill="1" applyBorder="1" applyAlignment="1">
      <alignment horizontal="center" vertical="center" wrapText="1" shrinkToFit="1"/>
    </xf>
    <xf numFmtId="0" fontId="24" fillId="0" borderId="65" xfId="0" applyNumberFormat="1" applyFont="1" applyFill="1" applyBorder="1" applyAlignment="1">
      <alignment horizontal="center" vertical="center" wrapText="1" shrinkToFit="1"/>
    </xf>
    <xf numFmtId="0" fontId="24" fillId="0" borderId="76" xfId="0" applyNumberFormat="1" applyFont="1" applyFill="1" applyBorder="1" applyAlignment="1">
      <alignment horizontal="center" vertical="center" wrapText="1" shrinkToFit="1"/>
    </xf>
    <xf numFmtId="0" fontId="24" fillId="0" borderId="84" xfId="0" applyNumberFormat="1" applyFont="1" applyFill="1" applyBorder="1" applyAlignment="1">
      <alignment horizontal="center" vertical="center" wrapText="1" shrinkToFit="1"/>
    </xf>
    <xf numFmtId="0" fontId="24" fillId="0" borderId="70" xfId="0" applyNumberFormat="1" applyFont="1" applyFill="1" applyBorder="1" applyAlignment="1">
      <alignment horizontal="center" vertical="center" wrapText="1" shrinkToFit="1"/>
    </xf>
    <xf numFmtId="0" fontId="24" fillId="0" borderId="71" xfId="0" applyNumberFormat="1" applyFont="1" applyFill="1" applyBorder="1" applyAlignment="1">
      <alignment horizontal="center" vertical="center" wrapText="1" shrinkToFit="1"/>
    </xf>
    <xf numFmtId="0" fontId="11" fillId="0" borderId="84" xfId="0" applyFont="1" applyBorder="1" applyAlignment="1">
      <alignment horizontal="right" vertical="center" wrapText="1" shrinkToFit="1"/>
    </xf>
    <xf numFmtId="0" fontId="11" fillId="0" borderId="70" xfId="0" applyFont="1" applyBorder="1" applyAlignment="1">
      <alignment horizontal="right" vertical="center" wrapText="1" shrinkToFit="1"/>
    </xf>
    <xf numFmtId="0" fontId="11" fillId="0" borderId="64" xfId="0" applyFont="1" applyBorder="1" applyAlignment="1">
      <alignment horizontal="right" vertical="center" wrapText="1" shrinkToFit="1"/>
    </xf>
    <xf numFmtId="0" fontId="11" fillId="0" borderId="65" xfId="0" applyFont="1" applyBorder="1" applyAlignment="1">
      <alignment horizontal="right" vertical="center" wrapText="1" shrinkToFit="1"/>
    </xf>
    <xf numFmtId="0" fontId="24" fillId="0" borderId="73" xfId="0" applyFont="1" applyFill="1" applyBorder="1" applyAlignment="1">
      <alignment horizontal="left" vertical="center" wrapText="1"/>
    </xf>
    <xf numFmtId="0" fontId="25" fillId="0" borderId="54" xfId="0" applyFont="1" applyFill="1" applyBorder="1" applyAlignment="1">
      <alignment horizontal="center" vertical="center"/>
    </xf>
    <xf numFmtId="0" fontId="25" fillId="0" borderId="63" xfId="0" applyFont="1" applyFill="1" applyBorder="1" applyAlignment="1">
      <alignment horizontal="center" vertical="center"/>
    </xf>
    <xf numFmtId="0" fontId="30" fillId="0" borderId="64" xfId="0" applyFont="1" applyBorder="1" applyAlignment="1">
      <alignment horizontal="center" vertical="center" wrapText="1"/>
    </xf>
    <xf numFmtId="0" fontId="30" fillId="0" borderId="65" xfId="0" applyFont="1" applyBorder="1" applyAlignment="1">
      <alignment horizontal="center" vertical="center" wrapText="1"/>
    </xf>
    <xf numFmtId="0" fontId="30" fillId="0" borderId="76" xfId="0" applyFont="1" applyBorder="1" applyAlignment="1">
      <alignment horizontal="center" vertical="center" wrapText="1"/>
    </xf>
    <xf numFmtId="0" fontId="30" fillId="0" borderId="84" xfId="0" applyFont="1" applyBorder="1" applyAlignment="1">
      <alignment horizontal="center" vertical="center" wrapText="1"/>
    </xf>
    <xf numFmtId="0" fontId="30" fillId="0" borderId="70" xfId="0" applyFont="1" applyBorder="1" applyAlignment="1">
      <alignment horizontal="center" vertical="center" wrapText="1"/>
    </xf>
    <xf numFmtId="0" fontId="30" fillId="0" borderId="71" xfId="0" applyFont="1" applyBorder="1" applyAlignment="1">
      <alignment horizontal="center" vertical="center" wrapText="1"/>
    </xf>
    <xf numFmtId="0" fontId="3" fillId="0" borderId="64" xfId="0" applyNumberFormat="1" applyFont="1" applyFill="1" applyBorder="1" applyAlignment="1">
      <alignment horizontal="center" vertical="center" wrapText="1" shrinkToFit="1"/>
    </xf>
    <xf numFmtId="0" fontId="3" fillId="0" borderId="65" xfId="0" applyNumberFormat="1" applyFont="1" applyFill="1" applyBorder="1" applyAlignment="1">
      <alignment horizontal="center" vertical="center" wrapText="1" shrinkToFit="1"/>
    </xf>
    <xf numFmtId="0" fontId="3" fillId="0" borderId="76" xfId="0" applyNumberFormat="1" applyFont="1" applyFill="1" applyBorder="1" applyAlignment="1">
      <alignment horizontal="center" vertical="center" wrapText="1" shrinkToFit="1"/>
    </xf>
    <xf numFmtId="0" fontId="3" fillId="0" borderId="84" xfId="0" applyNumberFormat="1" applyFont="1" applyFill="1" applyBorder="1" applyAlignment="1">
      <alignment horizontal="center" vertical="center" wrapText="1" shrinkToFit="1"/>
    </xf>
    <xf numFmtId="0" fontId="3" fillId="0" borderId="70" xfId="0" applyNumberFormat="1" applyFont="1" applyFill="1" applyBorder="1" applyAlignment="1">
      <alignment horizontal="center" vertical="center" wrapText="1" shrinkToFit="1"/>
    </xf>
    <xf numFmtId="0" fontId="3" fillId="0" borderId="71" xfId="0" applyNumberFormat="1" applyFont="1" applyFill="1" applyBorder="1" applyAlignment="1">
      <alignment horizontal="center" vertical="center" wrapText="1" shrinkToFit="1"/>
    </xf>
    <xf numFmtId="0" fontId="11" fillId="0" borderId="88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0" borderId="73" xfId="0" applyFont="1" applyFill="1" applyBorder="1" applyAlignment="1">
      <alignment horizontal="left" vertical="center" wrapText="1"/>
    </xf>
    <xf numFmtId="0" fontId="24" fillId="0" borderId="64" xfId="0" applyNumberFormat="1" applyFont="1" applyBorder="1" applyAlignment="1">
      <alignment horizontal="center" vertical="center" wrapText="1" shrinkToFit="1"/>
    </xf>
    <xf numFmtId="0" fontId="24" fillId="0" borderId="65" xfId="0" applyNumberFormat="1" applyFont="1" applyBorder="1" applyAlignment="1">
      <alignment horizontal="center" vertical="center" wrapText="1" shrinkToFit="1"/>
    </xf>
    <xf numFmtId="0" fontId="24" fillId="0" borderId="76" xfId="0" applyNumberFormat="1" applyFont="1" applyBorder="1" applyAlignment="1">
      <alignment horizontal="center" vertical="center" wrapText="1" shrinkToFit="1"/>
    </xf>
    <xf numFmtId="0" fontId="24" fillId="0" borderId="84" xfId="0" applyNumberFormat="1" applyFont="1" applyBorder="1" applyAlignment="1">
      <alignment horizontal="center" vertical="center" wrapText="1" shrinkToFit="1"/>
    </xf>
    <xf numFmtId="0" fontId="24" fillId="0" borderId="70" xfId="0" applyNumberFormat="1" applyFont="1" applyBorder="1" applyAlignment="1">
      <alignment horizontal="center" vertical="center" wrapText="1" shrinkToFit="1"/>
    </xf>
    <xf numFmtId="0" fontId="24" fillId="0" borderId="71" xfId="0" applyNumberFormat="1" applyFont="1" applyBorder="1" applyAlignment="1">
      <alignment horizontal="center" vertical="center" wrapText="1" shrinkToFit="1"/>
    </xf>
    <xf numFmtId="0" fontId="11" fillId="0" borderId="15" xfId="0" applyFont="1" applyBorder="1" applyAlignment="1">
      <alignment horizontal="right" vertical="center" wrapText="1"/>
    </xf>
    <xf numFmtId="0" fontId="11" fillId="0" borderId="49" xfId="0" applyFont="1" applyBorder="1" applyAlignment="1">
      <alignment horizontal="right" vertical="center" wrapText="1"/>
    </xf>
    <xf numFmtId="0" fontId="25" fillId="0" borderId="54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21" fillId="0" borderId="62" xfId="0" applyNumberFormat="1" applyFont="1" applyBorder="1" applyAlignment="1">
      <alignment horizontal="center" vertical="center" wrapText="1" shrinkToFit="1"/>
    </xf>
    <xf numFmtId="0" fontId="21" fillId="0" borderId="61" xfId="0" applyNumberFormat="1" applyFont="1" applyBorder="1" applyAlignment="1">
      <alignment horizontal="center" vertical="center" wrapText="1" shrinkToFit="1"/>
    </xf>
    <xf numFmtId="0" fontId="3" fillId="0" borderId="64" xfId="0" applyNumberFormat="1" applyFont="1" applyBorder="1" applyAlignment="1">
      <alignment horizontal="center" vertical="center" wrapText="1" shrinkToFit="1"/>
    </xf>
    <xf numFmtId="0" fontId="3" fillId="0" borderId="65" xfId="0" applyNumberFormat="1" applyFont="1" applyBorder="1" applyAlignment="1">
      <alignment horizontal="center" vertical="center" wrapText="1" shrinkToFit="1"/>
    </xf>
    <xf numFmtId="0" fontId="3" fillId="0" borderId="76" xfId="0" applyNumberFormat="1" applyFont="1" applyBorder="1" applyAlignment="1">
      <alignment horizontal="center" vertical="center" wrapText="1" shrinkToFit="1"/>
    </xf>
    <xf numFmtId="0" fontId="3" fillId="0" borderId="84" xfId="0" applyNumberFormat="1" applyFont="1" applyBorder="1" applyAlignment="1">
      <alignment horizontal="center" vertical="center" wrapText="1" shrinkToFit="1"/>
    </xf>
    <xf numFmtId="0" fontId="3" fillId="0" borderId="70" xfId="0" applyNumberFormat="1" applyFont="1" applyBorder="1" applyAlignment="1">
      <alignment horizontal="center" vertical="center" wrapText="1" shrinkToFit="1"/>
    </xf>
    <xf numFmtId="0" fontId="3" fillId="0" borderId="71" xfId="0" applyNumberFormat="1" applyFont="1" applyBorder="1" applyAlignment="1">
      <alignment horizontal="center" vertical="center" wrapText="1" shrinkToFit="1"/>
    </xf>
    <xf numFmtId="0" fontId="18" fillId="0" borderId="65" xfId="0" applyFont="1" applyBorder="1" applyAlignment="1">
      <alignment horizontal="center" vertical="center" textRotation="90"/>
    </xf>
    <xf numFmtId="0" fontId="18" fillId="0" borderId="0" xfId="0" applyFont="1" applyBorder="1" applyAlignment="1">
      <alignment horizontal="center" vertical="center" textRotation="90"/>
    </xf>
    <xf numFmtId="0" fontId="29" fillId="0" borderId="15" xfId="0" applyFont="1" applyBorder="1" applyAlignment="1">
      <alignment horizontal="right" vertical="center"/>
    </xf>
    <xf numFmtId="0" fontId="29" fillId="0" borderId="49" xfId="0" applyFont="1" applyBorder="1" applyAlignment="1">
      <alignment horizontal="right" vertical="center"/>
    </xf>
    <xf numFmtId="0" fontId="11" fillId="0" borderId="84" xfId="0" applyFont="1" applyBorder="1" applyAlignment="1">
      <alignment horizontal="right" vertical="center"/>
    </xf>
    <xf numFmtId="0" fontId="11" fillId="0" borderId="70" xfId="0" applyFont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center" wrapText="1"/>
    </xf>
    <xf numFmtId="0" fontId="25" fillId="0" borderId="25" xfId="0" applyFont="1" applyFill="1" applyBorder="1" applyAlignment="1">
      <alignment horizontal="left" vertical="center" wrapText="1"/>
    </xf>
    <xf numFmtId="49" fontId="33" fillId="0" borderId="65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 applyProtection="1">
      <alignment horizontal="center"/>
      <protection/>
    </xf>
    <xf numFmtId="0" fontId="11" fillId="0" borderId="15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11" fillId="0" borderId="87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10" fillId="0" borderId="88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49" xfId="0" applyFont="1" applyFill="1" applyBorder="1" applyAlignment="1">
      <alignment horizontal="center" vertical="center" shrinkToFit="1"/>
    </xf>
    <xf numFmtId="0" fontId="2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top"/>
    </xf>
    <xf numFmtId="0" fontId="12" fillId="0" borderId="42" xfId="0" applyFont="1" applyBorder="1" applyAlignment="1">
      <alignment horizontal="center" vertical="center"/>
    </xf>
    <xf numFmtId="49" fontId="11" fillId="0" borderId="42" xfId="0" applyNumberFormat="1" applyFont="1" applyBorder="1" applyAlignment="1">
      <alignment horizontal="left" vertical="center"/>
    </xf>
    <xf numFmtId="0" fontId="14" fillId="0" borderId="44" xfId="0" applyFont="1" applyBorder="1" applyAlignment="1">
      <alignment horizontal="center" vertical="center"/>
    </xf>
    <xf numFmtId="0" fontId="15" fillId="0" borderId="42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left" vertical="center"/>
    </xf>
    <xf numFmtId="0" fontId="10" fillId="0" borderId="44" xfId="0" applyNumberFormat="1" applyFont="1" applyFill="1" applyBorder="1" applyAlignment="1">
      <alignment horizontal="left" vertical="center"/>
    </xf>
    <xf numFmtId="0" fontId="18" fillId="0" borderId="14" xfId="0" applyFont="1" applyBorder="1" applyAlignment="1">
      <alignment horizontal="center" vertical="center" textRotation="90"/>
    </xf>
    <xf numFmtId="0" fontId="18" fillId="0" borderId="74" xfId="0" applyFont="1" applyBorder="1" applyAlignment="1">
      <alignment horizontal="center" vertical="center" textRotation="90"/>
    </xf>
    <xf numFmtId="0" fontId="18" fillId="0" borderId="75" xfId="0" applyFont="1" applyBorder="1" applyAlignment="1">
      <alignment horizontal="center" vertical="center" textRotation="90"/>
    </xf>
    <xf numFmtId="0" fontId="7" fillId="0" borderId="64" xfId="0" applyNumberFormat="1" applyFont="1" applyBorder="1" applyAlignment="1">
      <alignment horizontal="center" vertical="center" wrapText="1"/>
    </xf>
    <xf numFmtId="0" fontId="7" fillId="0" borderId="65" xfId="0" applyNumberFormat="1" applyFont="1" applyBorder="1" applyAlignment="1">
      <alignment horizontal="center" vertical="center" wrapText="1"/>
    </xf>
    <xf numFmtId="0" fontId="7" fillId="0" borderId="77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19" fillId="0" borderId="64" xfId="0" applyNumberFormat="1" applyFont="1" applyBorder="1" applyAlignment="1">
      <alignment horizontal="center" vertical="center" wrapText="1"/>
    </xf>
    <xf numFmtId="0" fontId="19" fillId="0" borderId="76" xfId="0" applyNumberFormat="1" applyFont="1" applyBorder="1" applyAlignment="1">
      <alignment horizontal="center" vertical="center" wrapText="1"/>
    </xf>
    <xf numFmtId="0" fontId="19" fillId="0" borderId="77" xfId="0" applyNumberFormat="1" applyFont="1" applyBorder="1" applyAlignment="1">
      <alignment horizontal="center" vertical="center" wrapText="1"/>
    </xf>
    <xf numFmtId="0" fontId="19" fillId="0" borderId="25" xfId="0" applyNumberFormat="1" applyFont="1" applyBorder="1" applyAlignment="1">
      <alignment horizontal="center" vertical="center" wrapText="1"/>
    </xf>
    <xf numFmtId="0" fontId="19" fillId="0" borderId="78" xfId="0" applyNumberFormat="1" applyFont="1" applyBorder="1" applyAlignment="1">
      <alignment horizontal="center" vertical="center" wrapText="1"/>
    </xf>
    <xf numFmtId="0" fontId="19" fillId="0" borderId="79" xfId="0" applyNumberFormat="1" applyFont="1" applyBorder="1" applyAlignment="1">
      <alignment horizontal="center" vertical="center" wrapText="1"/>
    </xf>
    <xf numFmtId="0" fontId="10" fillId="0" borderId="64" xfId="0" applyNumberFormat="1" applyFont="1" applyBorder="1" applyAlignment="1">
      <alignment horizontal="center" vertical="center"/>
    </xf>
    <xf numFmtId="0" fontId="10" fillId="0" borderId="65" xfId="0" applyNumberFormat="1" applyFont="1" applyBorder="1" applyAlignment="1">
      <alignment horizontal="center" vertical="center"/>
    </xf>
    <xf numFmtId="0" fontId="10" fillId="0" borderId="77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78" xfId="0" applyNumberFormat="1" applyFont="1" applyBorder="1" applyAlignment="1">
      <alignment horizontal="center" vertical="center"/>
    </xf>
    <xf numFmtId="0" fontId="10" fillId="0" borderId="42" xfId="0" applyNumberFormat="1" applyFont="1" applyBorder="1" applyAlignment="1">
      <alignment horizontal="center" vertical="center"/>
    </xf>
    <xf numFmtId="0" fontId="4" fillId="0" borderId="54" xfId="0" applyNumberFormat="1" applyFont="1" applyBorder="1" applyAlignment="1">
      <alignment horizontal="center" vertical="center" textRotation="90" wrapText="1"/>
    </xf>
    <xf numFmtId="0" fontId="4" fillId="0" borderId="92" xfId="0" applyNumberFormat="1" applyFont="1" applyBorder="1" applyAlignment="1">
      <alignment horizontal="center" vertical="center" textRotation="90" wrapText="1"/>
    </xf>
    <xf numFmtId="49" fontId="10" fillId="0" borderId="64" xfId="0" applyNumberFormat="1" applyFont="1" applyBorder="1" applyAlignment="1">
      <alignment horizontal="center" vertical="center" wrapText="1"/>
    </xf>
    <xf numFmtId="49" fontId="10" fillId="0" borderId="65" xfId="0" applyNumberFormat="1" applyFont="1" applyBorder="1" applyAlignment="1">
      <alignment horizontal="center" vertical="center" wrapText="1"/>
    </xf>
    <xf numFmtId="49" fontId="10" fillId="0" borderId="76" xfId="0" applyNumberFormat="1" applyFont="1" applyBorder="1" applyAlignment="1">
      <alignment horizontal="center" vertical="center" wrapText="1"/>
    </xf>
    <xf numFmtId="49" fontId="10" fillId="0" borderId="84" xfId="0" applyNumberFormat="1" applyFont="1" applyBorder="1" applyAlignment="1">
      <alignment horizontal="center" vertical="center" wrapText="1"/>
    </xf>
    <xf numFmtId="49" fontId="10" fillId="0" borderId="70" xfId="0" applyNumberFormat="1" applyFont="1" applyBorder="1" applyAlignment="1">
      <alignment horizontal="center" vertical="center" wrapText="1"/>
    </xf>
    <xf numFmtId="49" fontId="10" fillId="0" borderId="7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29" fillId="0" borderId="91" xfId="0" applyFont="1" applyBorder="1" applyAlignment="1">
      <alignment horizontal="center" vertical="center"/>
    </xf>
    <xf numFmtId="0" fontId="29" fillId="0" borderId="82" xfId="0" applyFont="1" applyBorder="1" applyAlignment="1">
      <alignment horizontal="center" vertical="center"/>
    </xf>
    <xf numFmtId="0" fontId="29" fillId="0" borderId="85" xfId="0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 textRotation="90" wrapText="1"/>
    </xf>
    <xf numFmtId="49" fontId="4" fillId="0" borderId="20" xfId="0" applyNumberFormat="1" applyFont="1" applyBorder="1" applyAlignment="1">
      <alignment horizontal="center" vertical="center" textRotation="90" wrapText="1"/>
    </xf>
    <xf numFmtId="49" fontId="4" fillId="0" borderId="30" xfId="0" applyNumberFormat="1" applyFont="1" applyBorder="1" applyAlignment="1">
      <alignment horizontal="center" vertical="center" textRotation="90" wrapText="1"/>
    </xf>
    <xf numFmtId="49" fontId="4" fillId="0" borderId="38" xfId="0" applyNumberFormat="1" applyFont="1" applyBorder="1" applyAlignment="1">
      <alignment horizontal="center" vertical="center" textRotation="90" wrapText="1"/>
    </xf>
    <xf numFmtId="49" fontId="4" fillId="0" borderId="19" xfId="0" applyNumberFormat="1" applyFont="1" applyBorder="1" applyAlignment="1">
      <alignment horizontal="center" vertical="center" textRotation="90" wrapText="1"/>
    </xf>
    <xf numFmtId="49" fontId="4" fillId="0" borderId="31" xfId="0" applyNumberFormat="1" applyFont="1" applyBorder="1" applyAlignment="1">
      <alignment horizontal="center" vertical="center" textRotation="90" wrapText="1"/>
    </xf>
    <xf numFmtId="49" fontId="4" fillId="0" borderId="38" xfId="0" applyNumberFormat="1" applyFont="1" applyBorder="1" applyAlignment="1">
      <alignment horizontal="center" vertical="center" textRotation="90"/>
    </xf>
    <xf numFmtId="49" fontId="4" fillId="0" borderId="19" xfId="0" applyNumberFormat="1" applyFont="1" applyBorder="1" applyAlignment="1">
      <alignment horizontal="center" vertical="center" textRotation="90"/>
    </xf>
    <xf numFmtId="49" fontId="4" fillId="0" borderId="31" xfId="0" applyNumberFormat="1" applyFont="1" applyBorder="1" applyAlignment="1">
      <alignment horizontal="center" vertical="center" textRotation="90"/>
    </xf>
    <xf numFmtId="0" fontId="18" fillId="0" borderId="56" xfId="0" applyFont="1" applyBorder="1" applyAlignment="1">
      <alignment horizontal="center" vertical="center" textRotation="90" wrapText="1"/>
    </xf>
    <xf numFmtId="0" fontId="18" fillId="0" borderId="80" xfId="0" applyFont="1" applyBorder="1" applyAlignment="1">
      <alignment horizontal="center" vertical="center" textRotation="90" wrapText="1"/>
    </xf>
    <xf numFmtId="0" fontId="10" fillId="0" borderId="84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top" wrapText="1"/>
    </xf>
    <xf numFmtId="0" fontId="10" fillId="0" borderId="87" xfId="0" applyFont="1" applyBorder="1" applyAlignment="1">
      <alignment horizontal="center" vertical="top" wrapText="1"/>
    </xf>
    <xf numFmtId="0" fontId="10" fillId="0" borderId="61" xfId="0" applyFont="1" applyBorder="1" applyAlignment="1">
      <alignment horizontal="center" vertical="top" wrapText="1"/>
    </xf>
    <xf numFmtId="49" fontId="4" fillId="0" borderId="40" xfId="0" applyNumberFormat="1" applyFont="1" applyBorder="1" applyAlignment="1">
      <alignment horizontal="center" vertical="center" textRotation="90" wrapText="1"/>
    </xf>
    <xf numFmtId="49" fontId="4" fillId="0" borderId="21" xfId="0" applyNumberFormat="1" applyFont="1" applyBorder="1" applyAlignment="1">
      <alignment horizontal="center" vertical="center" textRotation="90" wrapText="1"/>
    </xf>
    <xf numFmtId="49" fontId="4" fillId="0" borderId="33" xfId="0" applyNumberFormat="1" applyFont="1" applyBorder="1" applyAlignment="1">
      <alignment horizontal="center" vertical="center" textRotation="90" wrapText="1"/>
    </xf>
    <xf numFmtId="0" fontId="4" fillId="0" borderId="56" xfId="0" applyNumberFormat="1" applyFont="1" applyBorder="1" applyAlignment="1">
      <alignment horizontal="center" vertical="center" textRotation="90"/>
    </xf>
    <xf numFmtId="0" fontId="4" fillId="0" borderId="80" xfId="0" applyNumberFormat="1" applyFont="1" applyBorder="1" applyAlignment="1">
      <alignment horizontal="center" vertical="center" textRotation="90"/>
    </xf>
    <xf numFmtId="0" fontId="4" fillId="0" borderId="13" xfId="0" applyNumberFormat="1" applyFont="1" applyBorder="1" applyAlignment="1">
      <alignment horizontal="center" vertical="center" textRotation="90" wrapText="1"/>
    </xf>
    <xf numFmtId="0" fontId="4" fillId="0" borderId="81" xfId="0" applyNumberFormat="1" applyFont="1" applyBorder="1" applyAlignment="1">
      <alignment horizontal="center" vertical="center" textRotation="90" wrapText="1"/>
    </xf>
    <xf numFmtId="0" fontId="4" fillId="0" borderId="77" xfId="0" applyNumberFormat="1" applyFont="1" applyBorder="1" applyAlignment="1">
      <alignment horizontal="center" vertical="center" textRotation="90"/>
    </xf>
    <xf numFmtId="0" fontId="24" fillId="0" borderId="48" xfId="0" applyFont="1" applyBorder="1" applyAlignment="1">
      <alignment horizontal="left" vertical="center" wrapText="1"/>
    </xf>
    <xf numFmtId="0" fontId="27" fillId="0" borderId="89" xfId="0" applyFont="1" applyBorder="1" applyAlignment="1">
      <alignment horizontal="left" vertical="center" wrapText="1"/>
    </xf>
    <xf numFmtId="0" fontId="27" fillId="0" borderId="90" xfId="0" applyFont="1" applyBorder="1" applyAlignment="1">
      <alignment horizontal="left" vertical="center" wrapText="1"/>
    </xf>
    <xf numFmtId="0" fontId="24" fillId="0" borderId="48" xfId="0" applyNumberFormat="1" applyFont="1" applyBorder="1" applyAlignment="1">
      <alignment horizontal="left" vertical="center" wrapText="1" shrinkToFit="1"/>
    </xf>
    <xf numFmtId="0" fontId="24" fillId="0" borderId="89" xfId="0" applyNumberFormat="1" applyFont="1" applyBorder="1" applyAlignment="1">
      <alignment horizontal="left" vertical="center" wrapText="1" shrinkToFit="1"/>
    </xf>
    <xf numFmtId="0" fontId="24" fillId="0" borderId="90" xfId="0" applyNumberFormat="1" applyFont="1" applyBorder="1" applyAlignment="1">
      <alignment horizontal="left" vertical="center" wrapText="1" shrinkToFit="1"/>
    </xf>
    <xf numFmtId="0" fontId="24" fillId="0" borderId="62" xfId="0" applyFont="1" applyFill="1" applyBorder="1" applyAlignment="1">
      <alignment horizontal="left" vertical="center" wrapText="1"/>
    </xf>
    <xf numFmtId="0" fontId="27" fillId="0" borderId="87" xfId="0" applyFont="1" applyFill="1" applyBorder="1" applyAlignment="1">
      <alignment horizontal="left" vertical="center" wrapText="1"/>
    </xf>
    <xf numFmtId="0" fontId="27" fillId="0" borderId="61" xfId="0" applyFont="1" applyFill="1" applyBorder="1" applyAlignment="1">
      <alignment horizontal="left" vertical="center" wrapText="1"/>
    </xf>
    <xf numFmtId="0" fontId="24" fillId="0" borderId="64" xfId="0" applyNumberFormat="1" applyFont="1" applyFill="1" applyBorder="1" applyAlignment="1">
      <alignment horizontal="left" vertical="center" wrapText="1" shrinkToFit="1"/>
    </xf>
    <xf numFmtId="0" fontId="24" fillId="0" borderId="65" xfId="0" applyNumberFormat="1" applyFont="1" applyFill="1" applyBorder="1" applyAlignment="1">
      <alignment horizontal="left" vertical="center" wrapText="1" shrinkToFit="1"/>
    </xf>
    <xf numFmtId="0" fontId="24" fillId="0" borderId="76" xfId="0" applyNumberFormat="1" applyFont="1" applyFill="1" applyBorder="1" applyAlignment="1">
      <alignment horizontal="left" vertical="center" wrapText="1" shrinkToFit="1"/>
    </xf>
    <xf numFmtId="0" fontId="24" fillId="0" borderId="54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34" fillId="0" borderId="62" xfId="0" applyNumberFormat="1" applyFont="1" applyBorder="1" applyAlignment="1">
      <alignment horizontal="center" vertical="center" wrapText="1" shrinkToFit="1"/>
    </xf>
    <xf numFmtId="0" fontId="34" fillId="0" borderId="61" xfId="0" applyNumberFormat="1" applyFont="1" applyBorder="1" applyAlignment="1">
      <alignment horizontal="center" vertical="center" wrapText="1" shrinkToFit="1"/>
    </xf>
    <xf numFmtId="0" fontId="24" fillId="0" borderId="78" xfId="0" applyFont="1" applyBorder="1" applyAlignment="1">
      <alignment horizontal="left" vertical="center" wrapText="1"/>
    </xf>
    <xf numFmtId="0" fontId="24" fillId="0" borderId="42" xfId="0" applyFont="1" applyBorder="1" applyAlignment="1">
      <alignment horizontal="left" vertical="center" wrapText="1"/>
    </xf>
    <xf numFmtId="0" fontId="27" fillId="0" borderId="79" xfId="0" applyFont="1" applyBorder="1" applyAlignment="1">
      <alignment horizontal="left" vertical="center" wrapText="1"/>
    </xf>
    <xf numFmtId="0" fontId="24" fillId="0" borderId="91" xfId="0" applyFont="1" applyBorder="1" applyAlignment="1">
      <alignment horizontal="left" vertical="center" wrapText="1"/>
    </xf>
    <xf numFmtId="0" fontId="27" fillId="0" borderId="82" xfId="0" applyFont="1" applyBorder="1" applyAlignment="1">
      <alignment horizontal="left" vertical="center" wrapText="1"/>
    </xf>
    <xf numFmtId="0" fontId="27" fillId="0" borderId="85" xfId="0" applyFont="1" applyBorder="1" applyAlignment="1">
      <alignment horizontal="left" vertical="center" wrapText="1"/>
    </xf>
    <xf numFmtId="0" fontId="24" fillId="0" borderId="0" xfId="0" applyNumberFormat="1" applyFont="1" applyBorder="1" applyAlignment="1">
      <alignment horizontal="left" vertical="center" wrapText="1" shrinkToFit="1"/>
    </xf>
    <xf numFmtId="0" fontId="27" fillId="0" borderId="0" xfId="0" applyFont="1" applyBorder="1" applyAlignment="1">
      <alignment horizontal="left" vertical="center" shrinkToFit="1"/>
    </xf>
    <xf numFmtId="0" fontId="27" fillId="0" borderId="25" xfId="0" applyFont="1" applyBorder="1" applyAlignment="1">
      <alignment horizontal="left" vertical="center" shrinkToFit="1"/>
    </xf>
    <xf numFmtId="0" fontId="27" fillId="0" borderId="44" xfId="0" applyFont="1" applyBorder="1" applyAlignment="1">
      <alignment horizontal="left" vertical="center" wrapText="1"/>
    </xf>
    <xf numFmtId="0" fontId="24" fillId="0" borderId="82" xfId="0" applyFont="1" applyBorder="1" applyAlignment="1">
      <alignment horizontal="left" vertical="center" wrapText="1"/>
    </xf>
    <xf numFmtId="0" fontId="24" fillId="0" borderId="85" xfId="0" applyFont="1" applyBorder="1" applyAlignment="1">
      <alignment horizontal="left" vertical="center" wrapText="1"/>
    </xf>
    <xf numFmtId="0" fontId="24" fillId="0" borderId="42" xfId="0" applyNumberFormat="1" applyFont="1" applyBorder="1" applyAlignment="1">
      <alignment horizontal="left" vertical="center" wrapText="1" shrinkToFit="1"/>
    </xf>
    <xf numFmtId="0" fontId="27" fillId="0" borderId="42" xfId="0" applyFont="1" applyBorder="1" applyAlignment="1">
      <alignment horizontal="left" vertical="center" shrinkToFit="1"/>
    </xf>
    <xf numFmtId="0" fontId="27" fillId="0" borderId="79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wrapText="1"/>
    </xf>
    <xf numFmtId="0" fontId="12" fillId="0" borderId="49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 wrapText="1"/>
    </xf>
    <xf numFmtId="0" fontId="24" fillId="0" borderId="62" xfId="0" applyNumberFormat="1" applyFont="1" applyBorder="1" applyAlignment="1">
      <alignment horizontal="left" vertical="center" wrapText="1" shrinkToFit="1"/>
    </xf>
    <xf numFmtId="0" fontId="24" fillId="0" borderId="87" xfId="0" applyNumberFormat="1" applyFont="1" applyBorder="1" applyAlignment="1">
      <alignment horizontal="left" vertical="center" wrapText="1" shrinkToFit="1"/>
    </xf>
    <xf numFmtId="0" fontId="24" fillId="0" borderId="61" xfId="0" applyNumberFormat="1" applyFont="1" applyBorder="1" applyAlignment="1">
      <alignment horizontal="left" vertical="center" wrapText="1" shrinkToFit="1"/>
    </xf>
    <xf numFmtId="0" fontId="24" fillId="0" borderId="64" xfId="0" applyFont="1" applyBorder="1" applyAlignment="1">
      <alignment horizontal="left" vertical="center" wrapText="1"/>
    </xf>
    <xf numFmtId="0" fontId="24" fillId="0" borderId="65" xfId="0" applyFont="1" applyBorder="1" applyAlignment="1">
      <alignment horizontal="left" vertical="center" wrapText="1"/>
    </xf>
    <xf numFmtId="0" fontId="27" fillId="0" borderId="76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0" borderId="29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24" fillId="0" borderId="46" xfId="0" applyFont="1" applyBorder="1" applyAlignment="1">
      <alignment horizontal="left" vertical="center" wrapText="1"/>
    </xf>
    <xf numFmtId="0" fontId="24" fillId="0" borderId="31" xfId="0" applyFont="1" applyBorder="1" applyAlignment="1">
      <alignment horizontal="left" vertical="center" wrapText="1"/>
    </xf>
    <xf numFmtId="0" fontId="24" fillId="0" borderId="33" xfId="0" applyFont="1" applyBorder="1" applyAlignment="1">
      <alignment horizontal="left" vertical="center" wrapText="1"/>
    </xf>
    <xf numFmtId="0" fontId="29" fillId="0" borderId="84" xfId="0" applyFont="1" applyBorder="1" applyAlignment="1">
      <alignment horizontal="right" vertical="center"/>
    </xf>
    <xf numFmtId="0" fontId="29" fillId="0" borderId="70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 shrinkToFit="1"/>
    </xf>
    <xf numFmtId="0" fontId="11" fillId="0" borderId="49" xfId="0" applyFont="1" applyBorder="1" applyAlignment="1">
      <alignment horizontal="right" vertical="center" shrinkToFit="1"/>
    </xf>
    <xf numFmtId="0" fontId="18" fillId="0" borderId="65" xfId="0" applyFont="1" applyBorder="1" applyAlignment="1">
      <alignment horizontal="left" vertical="top"/>
    </xf>
    <xf numFmtId="49" fontId="4" fillId="0" borderId="64" xfId="0" applyNumberFormat="1" applyFont="1" applyBorder="1" applyAlignment="1">
      <alignment horizontal="center" vertical="center" wrapText="1"/>
    </xf>
    <xf numFmtId="49" fontId="4" fillId="0" borderId="76" xfId="0" applyNumberFormat="1" applyFont="1" applyBorder="1" applyAlignment="1">
      <alignment horizontal="center" vertical="center" wrapText="1"/>
    </xf>
    <xf numFmtId="49" fontId="4" fillId="0" borderId="77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84" xfId="0" applyNumberFormat="1" applyFont="1" applyBorder="1" applyAlignment="1">
      <alignment horizontal="center" vertical="center" wrapText="1"/>
    </xf>
    <xf numFmtId="49" fontId="4" fillId="0" borderId="71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wrapText="1"/>
    </xf>
    <xf numFmtId="0" fontId="24" fillId="0" borderId="15" xfId="0" applyNumberFormat="1" applyFont="1" applyBorder="1" applyAlignment="1">
      <alignment horizontal="center" vertical="center" wrapText="1"/>
    </xf>
    <xf numFmtId="0" fontId="24" fillId="0" borderId="49" xfId="0" applyNumberFormat="1" applyFont="1" applyBorder="1" applyAlignment="1">
      <alignment horizontal="center" vertical="center" wrapText="1"/>
    </xf>
    <xf numFmtId="0" fontId="24" fillId="0" borderId="50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/>
    </xf>
    <xf numFmtId="49" fontId="12" fillId="0" borderId="49" xfId="0" applyNumberFormat="1" applyFont="1" applyBorder="1" applyAlignment="1">
      <alignment horizontal="center" vertical="center"/>
    </xf>
    <xf numFmtId="49" fontId="12" fillId="0" borderId="50" xfId="0" applyNumberFormat="1" applyFont="1" applyBorder="1" applyAlignment="1">
      <alignment horizontal="center" vertical="center"/>
    </xf>
    <xf numFmtId="49" fontId="18" fillId="0" borderId="54" xfId="0" applyNumberFormat="1" applyFont="1" applyBorder="1" applyAlignment="1">
      <alignment horizontal="center" vertical="center" wrapText="1"/>
    </xf>
    <xf numFmtId="49" fontId="18" fillId="0" borderId="92" xfId="0" applyNumberFormat="1" applyFont="1" applyBorder="1" applyAlignment="1">
      <alignment horizontal="center" vertical="center" wrapText="1"/>
    </xf>
    <xf numFmtId="49" fontId="10" fillId="0" borderId="77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0" fontId="30" fillId="0" borderId="64" xfId="0" applyNumberFormat="1" applyFont="1" applyBorder="1" applyAlignment="1">
      <alignment horizontal="center" vertical="center" wrapText="1"/>
    </xf>
    <xf numFmtId="0" fontId="30" fillId="0" borderId="65" xfId="0" applyNumberFormat="1" applyFont="1" applyBorder="1" applyAlignment="1">
      <alignment horizontal="center" vertical="center"/>
    </xf>
    <xf numFmtId="0" fontId="30" fillId="0" borderId="84" xfId="0" applyNumberFormat="1" applyFont="1" applyBorder="1" applyAlignment="1">
      <alignment horizontal="center" vertical="center"/>
    </xf>
    <xf numFmtId="0" fontId="30" fillId="0" borderId="70" xfId="0" applyNumberFormat="1" applyFont="1" applyBorder="1" applyAlignment="1">
      <alignment horizontal="center" vertical="center"/>
    </xf>
    <xf numFmtId="49" fontId="24" fillId="0" borderId="88" xfId="0" applyNumberFormat="1" applyFont="1" applyBorder="1" applyAlignment="1">
      <alignment horizontal="center" vertical="center" wrapText="1"/>
    </xf>
    <xf numFmtId="49" fontId="24" fillId="0" borderId="48" xfId="0" applyNumberFormat="1" applyFont="1" applyBorder="1" applyAlignment="1">
      <alignment horizontal="center" vertical="center" wrapText="1"/>
    </xf>
    <xf numFmtId="0" fontId="19" fillId="0" borderId="64" xfId="0" applyNumberFormat="1" applyFont="1" applyBorder="1" applyAlignment="1">
      <alignment horizontal="center" vertical="center" wrapText="1"/>
    </xf>
    <xf numFmtId="0" fontId="19" fillId="0" borderId="76" xfId="0" applyNumberFormat="1" applyFont="1" applyBorder="1" applyAlignment="1">
      <alignment horizontal="center" vertical="center"/>
    </xf>
    <xf numFmtId="0" fontId="19" fillId="0" borderId="84" xfId="0" applyNumberFormat="1" applyFont="1" applyBorder="1" applyAlignment="1">
      <alignment horizontal="center" vertical="center"/>
    </xf>
    <xf numFmtId="0" fontId="19" fillId="0" borderId="71" xfId="0" applyNumberFormat="1" applyFont="1" applyBorder="1" applyAlignment="1">
      <alignment horizontal="center" vertical="center"/>
    </xf>
    <xf numFmtId="49" fontId="24" fillId="0" borderId="26" xfId="0" applyNumberFormat="1" applyFont="1" applyBorder="1" applyAlignment="1">
      <alignment horizontal="center" vertical="center" wrapText="1"/>
    </xf>
    <xf numFmtId="49" fontId="24" fillId="0" borderId="27" xfId="0" applyNumberFormat="1" applyFont="1" applyBorder="1" applyAlignment="1">
      <alignment horizontal="center" vertical="center" wrapText="1"/>
    </xf>
    <xf numFmtId="49" fontId="24" fillId="0" borderId="29" xfId="0" applyNumberFormat="1" applyFont="1" applyBorder="1" applyAlignment="1">
      <alignment horizontal="center" vertical="center" wrapText="1"/>
    </xf>
    <xf numFmtId="49" fontId="24" fillId="0" borderId="45" xfId="0" applyNumberFormat="1" applyFont="1" applyBorder="1" applyAlignment="1">
      <alignment horizontal="center" vertical="center" wrapText="1"/>
    </xf>
    <xf numFmtId="49" fontId="24" fillId="0" borderId="28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49" fontId="24" fillId="0" borderId="19" xfId="0" applyNumberFormat="1" applyFont="1" applyBorder="1" applyAlignment="1">
      <alignment horizontal="center" vertical="center" wrapText="1"/>
    </xf>
    <xf numFmtId="49" fontId="24" fillId="0" borderId="21" xfId="0" applyNumberFormat="1" applyFont="1" applyBorder="1" applyAlignment="1">
      <alignment horizontal="center" vertical="center" wrapText="1"/>
    </xf>
    <xf numFmtId="49" fontId="24" fillId="0" borderId="46" xfId="0" applyNumberFormat="1" applyFont="1" applyBorder="1" applyAlignment="1">
      <alignment horizontal="center" vertical="center" wrapText="1"/>
    </xf>
    <xf numFmtId="49" fontId="24" fillId="0" borderId="31" xfId="0" applyNumberFormat="1" applyFont="1" applyBorder="1" applyAlignment="1">
      <alignment horizontal="center" vertical="center" wrapText="1"/>
    </xf>
    <xf numFmtId="49" fontId="24" fillId="0" borderId="33" xfId="0" applyNumberFormat="1" applyFont="1" applyBorder="1" applyAlignment="1">
      <alignment horizontal="center" vertical="center" wrapText="1"/>
    </xf>
    <xf numFmtId="49" fontId="24" fillId="0" borderId="20" xfId="0" applyNumberFormat="1" applyFont="1" applyBorder="1" applyAlignment="1">
      <alignment horizontal="center" vertical="center" wrapText="1"/>
    </xf>
    <xf numFmtId="49" fontId="24" fillId="0" borderId="30" xfId="0" applyNumberFormat="1" applyFont="1" applyBorder="1" applyAlignment="1">
      <alignment horizontal="center" vertical="center" wrapText="1"/>
    </xf>
    <xf numFmtId="49" fontId="24" fillId="0" borderId="22" xfId="0" applyNumberFormat="1" applyFont="1" applyBorder="1" applyAlignment="1">
      <alignment horizontal="center" vertical="center" wrapText="1"/>
    </xf>
    <xf numFmtId="49" fontId="24" fillId="0" borderId="32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left" vertical="center" wrapText="1"/>
    </xf>
    <xf numFmtId="49" fontId="25" fillId="0" borderId="49" xfId="0" applyNumberFormat="1" applyFont="1" applyBorder="1" applyAlignment="1">
      <alignment horizontal="left" vertical="center" wrapText="1"/>
    </xf>
    <xf numFmtId="49" fontId="35" fillId="0" borderId="15" xfId="0" applyNumberFormat="1" applyFont="1" applyBorder="1" applyAlignment="1">
      <alignment horizontal="left" vertical="center" wrapText="1"/>
    </xf>
    <xf numFmtId="49" fontId="35" fillId="0" borderId="49" xfId="0" applyNumberFormat="1" applyFont="1" applyBorder="1" applyAlignment="1">
      <alignment horizontal="left" vertical="center" wrapText="1"/>
    </xf>
    <xf numFmtId="49" fontId="4" fillId="0" borderId="64" xfId="0" applyNumberFormat="1" applyFont="1" applyFill="1" applyBorder="1" applyAlignment="1">
      <alignment horizontal="center" vertical="center" wrapText="1"/>
    </xf>
    <xf numFmtId="49" fontId="4" fillId="0" borderId="76" xfId="0" applyNumberFormat="1" applyFont="1" applyFill="1" applyBorder="1" applyAlignment="1">
      <alignment horizontal="center" vertical="center" wrapText="1"/>
    </xf>
    <xf numFmtId="49" fontId="35" fillId="0" borderId="15" xfId="0" applyNumberFormat="1" applyFont="1" applyFill="1" applyBorder="1" applyAlignment="1">
      <alignment horizontal="left" vertical="center" wrapText="1"/>
    </xf>
    <xf numFmtId="49" fontId="35" fillId="0" borderId="49" xfId="0" applyNumberFormat="1" applyFont="1" applyFill="1" applyBorder="1" applyAlignment="1">
      <alignment horizontal="left" vertical="center" wrapText="1"/>
    </xf>
    <xf numFmtId="49" fontId="35" fillId="0" borderId="50" xfId="0" applyNumberFormat="1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center" vertical="center"/>
    </xf>
    <xf numFmtId="0" fontId="27" fillId="0" borderId="49" xfId="0" applyFont="1" applyFill="1" applyBorder="1" applyAlignment="1">
      <alignment horizontal="center" vertical="center"/>
    </xf>
    <xf numFmtId="0" fontId="27" fillId="0" borderId="50" xfId="0" applyFont="1" applyFill="1" applyBorder="1" applyAlignment="1">
      <alignment horizontal="center" vertical="center"/>
    </xf>
    <xf numFmtId="0" fontId="24" fillId="0" borderId="84" xfId="0" applyFont="1" applyFill="1" applyBorder="1" applyAlignment="1">
      <alignment horizontal="center" vertical="center"/>
    </xf>
    <xf numFmtId="0" fontId="24" fillId="0" borderId="70" xfId="0" applyFont="1" applyFill="1" applyBorder="1" applyAlignment="1">
      <alignment horizontal="center" vertical="center"/>
    </xf>
    <xf numFmtId="0" fontId="24" fillId="0" borderId="71" xfId="0" applyFont="1" applyFill="1" applyBorder="1" applyAlignment="1">
      <alignment horizontal="center" vertical="center"/>
    </xf>
    <xf numFmtId="49" fontId="30" fillId="0" borderId="65" xfId="0" applyNumberFormat="1" applyFont="1" applyBorder="1" applyAlignment="1">
      <alignment horizontal="left" vertical="center" wrapText="1"/>
    </xf>
    <xf numFmtId="49" fontId="30" fillId="0" borderId="76" xfId="0" applyNumberFormat="1" applyFont="1" applyBorder="1" applyAlignment="1">
      <alignment horizontal="left" vertical="center" wrapText="1"/>
    </xf>
    <xf numFmtId="0" fontId="19" fillId="0" borderId="65" xfId="0" applyFont="1" applyBorder="1" applyAlignment="1">
      <alignment horizontal="right" vertical="center" wrapText="1"/>
    </xf>
    <xf numFmtId="0" fontId="19" fillId="0" borderId="76" xfId="0" applyFont="1" applyBorder="1" applyAlignment="1">
      <alignment horizontal="right" vertical="center" wrapText="1"/>
    </xf>
    <xf numFmtId="49" fontId="36" fillId="0" borderId="77" xfId="0" applyNumberFormat="1" applyFont="1" applyBorder="1" applyAlignment="1">
      <alignment horizontal="right"/>
    </xf>
    <xf numFmtId="49" fontId="36" fillId="0" borderId="0" xfId="0" applyNumberFormat="1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2857500</xdr:colOff>
      <xdr:row>0</xdr:row>
      <xdr:rowOff>47625</xdr:rowOff>
    </xdr:from>
    <xdr:to>
      <xdr:col>2</xdr:col>
      <xdr:colOff>1562100</xdr:colOff>
      <xdr:row>3</xdr:row>
      <xdr:rowOff>19050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47625"/>
          <a:ext cx="19145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2857500</xdr:colOff>
      <xdr:row>0</xdr:row>
      <xdr:rowOff>47625</xdr:rowOff>
    </xdr:from>
    <xdr:to>
      <xdr:col>2</xdr:col>
      <xdr:colOff>1562100</xdr:colOff>
      <xdr:row>3</xdr:row>
      <xdr:rowOff>19050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47625"/>
          <a:ext cx="19145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2314575</xdr:colOff>
      <xdr:row>0</xdr:row>
      <xdr:rowOff>47625</xdr:rowOff>
    </xdr:from>
    <xdr:to>
      <xdr:col>2</xdr:col>
      <xdr:colOff>1009650</xdr:colOff>
      <xdr:row>2</xdr:row>
      <xdr:rowOff>647700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47625"/>
          <a:ext cx="19050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0</xdr:row>
      <xdr:rowOff>47625</xdr:rowOff>
    </xdr:from>
    <xdr:to>
      <xdr:col>2</xdr:col>
      <xdr:colOff>1009650</xdr:colOff>
      <xdr:row>2</xdr:row>
      <xdr:rowOff>762000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47625"/>
          <a:ext cx="19050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66"/>
  <sheetViews>
    <sheetView zoomScale="40" zoomScaleNormal="40" zoomScaleSheetLayoutView="25" zoomScalePageLayoutView="0" workbookViewId="0" topLeftCell="A25">
      <selection activeCell="A53" sqref="A53:J53"/>
    </sheetView>
  </sheetViews>
  <sheetFormatPr defaultColWidth="10.125" defaultRowHeight="12.75"/>
  <cols>
    <col min="1" max="1" width="8.625" style="1" customWidth="1"/>
    <col min="2" max="2" width="42.125" style="1" customWidth="1"/>
    <col min="3" max="3" width="56.875" style="10" customWidth="1"/>
    <col min="4" max="4" width="10.875" style="11" customWidth="1"/>
    <col min="5" max="5" width="12.75390625" style="82" customWidth="1"/>
    <col min="6" max="6" width="25.75390625" style="4" customWidth="1"/>
    <col min="7" max="7" width="12.75390625" style="4" customWidth="1"/>
    <col min="8" max="8" width="16.125" style="4" customWidth="1"/>
    <col min="9" max="9" width="8.125" style="4" customWidth="1"/>
    <col min="10" max="10" width="10.25390625" style="4" customWidth="1"/>
    <col min="11" max="11" width="12.75390625" style="26" customWidth="1"/>
    <col min="12" max="12" width="14.75390625" style="26" customWidth="1"/>
    <col min="13" max="14" width="12.75390625" style="26" customWidth="1"/>
    <col min="15" max="15" width="10.75390625" style="26" customWidth="1"/>
    <col min="16" max="18" width="12.75390625" style="26" customWidth="1"/>
    <col min="19" max="20" width="10.75390625" style="26" customWidth="1"/>
    <col min="21" max="21" width="12.75390625" style="26" customWidth="1"/>
    <col min="22" max="37" width="8.75390625" style="1" customWidth="1"/>
    <col min="38" max="38" width="10.125" style="1" customWidth="1"/>
    <col min="39" max="16384" width="10.125" style="1" customWidth="1"/>
  </cols>
  <sheetData>
    <row r="1" spans="1:37" ht="41.25">
      <c r="A1" s="289"/>
      <c r="B1" s="289"/>
      <c r="C1" s="290"/>
      <c r="D1" s="440" t="s">
        <v>0</v>
      </c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  <c r="AJ1" s="440"/>
      <c r="AK1" s="440"/>
    </row>
    <row r="2" spans="1:37" ht="12.75" customHeight="1">
      <c r="A2" s="441"/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441"/>
      <c r="Z2" s="441"/>
      <c r="AA2" s="441"/>
      <c r="AB2" s="441"/>
      <c r="AC2" s="441"/>
      <c r="AD2" s="441"/>
      <c r="AE2" s="441"/>
      <c r="AF2" s="441"/>
      <c r="AG2" s="441"/>
      <c r="AH2" s="289"/>
      <c r="AI2" s="289"/>
      <c r="AJ2" s="289"/>
      <c r="AK2" s="289"/>
    </row>
    <row r="3" spans="1:42" ht="68.25" customHeight="1">
      <c r="A3" s="289"/>
      <c r="B3" s="289"/>
      <c r="C3" s="291"/>
      <c r="D3" s="292"/>
      <c r="E3" s="448" t="s">
        <v>232</v>
      </c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8"/>
      <c r="AA3" s="448"/>
      <c r="AB3" s="448"/>
      <c r="AC3" s="448"/>
      <c r="AD3" s="448"/>
      <c r="AE3" s="448"/>
      <c r="AF3" s="448"/>
      <c r="AG3" s="448"/>
      <c r="AH3" s="448"/>
      <c r="AI3" s="448"/>
      <c r="AJ3" s="293"/>
      <c r="AK3" s="293"/>
      <c r="AL3" s="133"/>
      <c r="AM3" s="133"/>
      <c r="AN3" s="133"/>
      <c r="AO3" s="133"/>
      <c r="AP3" s="133"/>
    </row>
    <row r="4" spans="1:37" ht="54" customHeight="1">
      <c r="A4" s="294"/>
      <c r="B4" s="442" t="s">
        <v>48</v>
      </c>
      <c r="C4" s="442"/>
      <c r="D4" s="295"/>
      <c r="E4" s="295"/>
      <c r="F4" s="296"/>
      <c r="G4" s="297"/>
      <c r="H4" s="296"/>
      <c r="I4" s="296"/>
      <c r="J4" s="443" t="s">
        <v>62</v>
      </c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295"/>
      <c r="AA4" s="295"/>
      <c r="AB4" s="295"/>
      <c r="AC4" s="295"/>
      <c r="AD4" s="295"/>
      <c r="AE4" s="295"/>
      <c r="AF4" s="295"/>
      <c r="AG4" s="295"/>
      <c r="AH4" s="289"/>
      <c r="AI4" s="289"/>
      <c r="AJ4" s="289"/>
      <c r="AK4" s="289"/>
    </row>
    <row r="5" spans="1:37" ht="43.5" customHeight="1">
      <c r="A5" s="444" t="s">
        <v>53</v>
      </c>
      <c r="B5" s="444"/>
      <c r="C5" s="444"/>
      <c r="D5" s="444"/>
      <c r="E5" s="298"/>
      <c r="F5" s="297"/>
      <c r="G5" s="297"/>
      <c r="H5" s="296"/>
      <c r="I5" s="296"/>
      <c r="J5" s="445" t="s">
        <v>229</v>
      </c>
      <c r="K5" s="445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299"/>
      <c r="AA5" s="300" t="s">
        <v>1</v>
      </c>
      <c r="AB5" s="301"/>
      <c r="AC5" s="15"/>
      <c r="AD5" s="15"/>
      <c r="AE5" s="15"/>
      <c r="AF5" s="446" t="s">
        <v>55</v>
      </c>
      <c r="AG5" s="446"/>
      <c r="AH5" s="446"/>
      <c r="AI5" s="446"/>
      <c r="AJ5" s="446"/>
      <c r="AK5" s="289"/>
    </row>
    <row r="6" spans="1:37" ht="48" customHeight="1">
      <c r="A6" s="444"/>
      <c r="B6" s="444"/>
      <c r="C6" s="444"/>
      <c r="D6" s="444"/>
      <c r="E6" s="302" t="s">
        <v>49</v>
      </c>
      <c r="F6" s="302"/>
      <c r="G6" s="302"/>
      <c r="H6" s="302"/>
      <c r="I6" s="296"/>
      <c r="J6" s="296"/>
      <c r="K6" s="303" t="s">
        <v>2</v>
      </c>
      <c r="L6" s="304" t="s">
        <v>50</v>
      </c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5"/>
      <c r="AA6" s="439" t="s">
        <v>3</v>
      </c>
      <c r="AB6" s="15"/>
      <c r="AC6" s="15"/>
      <c r="AD6" s="15"/>
      <c r="AE6" s="15"/>
      <c r="AF6" s="447" t="s">
        <v>63</v>
      </c>
      <c r="AG6" s="447"/>
      <c r="AH6" s="447"/>
      <c r="AI6" s="447"/>
      <c r="AJ6" s="447"/>
      <c r="AK6" s="289"/>
    </row>
    <row r="7" spans="1:37" ht="48" customHeight="1">
      <c r="A7" s="289"/>
      <c r="B7" s="289"/>
      <c r="C7" s="291"/>
      <c r="D7" s="292"/>
      <c r="E7" s="16" t="s">
        <v>81</v>
      </c>
      <c r="F7" s="16"/>
      <c r="G7" s="16"/>
      <c r="H7" s="16"/>
      <c r="I7" s="289"/>
      <c r="J7" s="289"/>
      <c r="K7" s="303"/>
      <c r="L7" s="474" t="s">
        <v>61</v>
      </c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305"/>
      <c r="AA7" s="439" t="s">
        <v>4</v>
      </c>
      <c r="AB7" s="15"/>
      <c r="AC7" s="15"/>
      <c r="AD7" s="15"/>
      <c r="AE7" s="15"/>
      <c r="AF7" s="475" t="s">
        <v>230</v>
      </c>
      <c r="AG7" s="475"/>
      <c r="AH7" s="475"/>
      <c r="AI7" s="475"/>
      <c r="AJ7" s="475"/>
      <c r="AK7" s="289"/>
    </row>
    <row r="8" spans="1:37" ht="48" customHeight="1">
      <c r="A8" s="306" t="s">
        <v>73</v>
      </c>
      <c r="B8" s="289"/>
      <c r="C8" s="291"/>
      <c r="D8" s="292"/>
      <c r="E8" s="16" t="s">
        <v>5</v>
      </c>
      <c r="F8" s="307"/>
      <c r="G8" s="307"/>
      <c r="H8" s="307"/>
      <c r="I8" s="289"/>
      <c r="J8" s="289"/>
      <c r="K8" s="303" t="s">
        <v>2</v>
      </c>
      <c r="L8" s="147" t="s">
        <v>6</v>
      </c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305"/>
      <c r="AA8" s="14" t="s">
        <v>7</v>
      </c>
      <c r="AB8" s="308"/>
      <c r="AC8" s="308"/>
      <c r="AD8" s="308"/>
      <c r="AE8" s="476" t="s">
        <v>56</v>
      </c>
      <c r="AF8" s="476"/>
      <c r="AG8" s="476"/>
      <c r="AH8" s="476"/>
      <c r="AI8" s="476"/>
      <c r="AJ8" s="476"/>
      <c r="AK8" s="476"/>
    </row>
    <row r="9" spans="1:37" ht="48" customHeight="1">
      <c r="A9" s="289"/>
      <c r="B9" s="449" t="s">
        <v>71</v>
      </c>
      <c r="C9" s="449"/>
      <c r="D9" s="449"/>
      <c r="E9" s="450" t="s">
        <v>8</v>
      </c>
      <c r="F9" s="450"/>
      <c r="G9" s="450"/>
      <c r="H9" s="450"/>
      <c r="I9" s="289"/>
      <c r="J9" s="289"/>
      <c r="K9" s="303" t="s">
        <v>2</v>
      </c>
      <c r="L9" s="154" t="s">
        <v>54</v>
      </c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309"/>
      <c r="AA9" s="310"/>
      <c r="AB9" s="311"/>
      <c r="AC9" s="311"/>
      <c r="AD9" s="311"/>
      <c r="AE9" s="477"/>
      <c r="AF9" s="477"/>
      <c r="AG9" s="477"/>
      <c r="AH9" s="477"/>
      <c r="AI9" s="477"/>
      <c r="AJ9" s="477"/>
      <c r="AK9" s="477"/>
    </row>
    <row r="10" spans="1:37" ht="21.75" customHeight="1" thickBot="1">
      <c r="A10" s="289"/>
      <c r="B10" s="289"/>
      <c r="C10" s="312"/>
      <c r="D10" s="312"/>
      <c r="E10" s="313"/>
      <c r="F10" s="296"/>
      <c r="G10" s="296"/>
      <c r="H10" s="296"/>
      <c r="I10" s="314"/>
      <c r="J10" s="315"/>
      <c r="K10" s="315"/>
      <c r="L10" s="315"/>
      <c r="M10" s="315"/>
      <c r="N10" s="315"/>
      <c r="O10" s="315"/>
      <c r="P10" s="315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  <c r="AI10" s="289"/>
      <c r="AJ10" s="289"/>
      <c r="AK10" s="289"/>
    </row>
    <row r="11" spans="1:38" s="28" customFormat="1" ht="99.75" customHeight="1" thickBot="1" thickTop="1">
      <c r="A11" s="451" t="s">
        <v>9</v>
      </c>
      <c r="B11" s="454" t="s">
        <v>72</v>
      </c>
      <c r="C11" s="455"/>
      <c r="D11" s="456"/>
      <c r="E11" s="460" t="s">
        <v>10</v>
      </c>
      <c r="F11" s="461"/>
      <c r="G11" s="461"/>
      <c r="H11" s="461"/>
      <c r="I11" s="461"/>
      <c r="J11" s="461"/>
      <c r="K11" s="464" t="s">
        <v>11</v>
      </c>
      <c r="L11" s="465"/>
      <c r="M11" s="478" t="s">
        <v>12</v>
      </c>
      <c r="N11" s="479"/>
      <c r="O11" s="479"/>
      <c r="P11" s="479"/>
      <c r="Q11" s="479"/>
      <c r="R11" s="479"/>
      <c r="S11" s="479"/>
      <c r="T11" s="479"/>
      <c r="U11" s="554" t="s">
        <v>13</v>
      </c>
      <c r="V11" s="500" t="s">
        <v>14</v>
      </c>
      <c r="W11" s="501"/>
      <c r="X11" s="501"/>
      <c r="Y11" s="501"/>
      <c r="Z11" s="501"/>
      <c r="AA11" s="501"/>
      <c r="AB11" s="501"/>
      <c r="AC11" s="502"/>
      <c r="AD11" s="506" t="s">
        <v>15</v>
      </c>
      <c r="AE11" s="506"/>
      <c r="AF11" s="506"/>
      <c r="AG11" s="506"/>
      <c r="AH11" s="506"/>
      <c r="AI11" s="506"/>
      <c r="AJ11" s="506"/>
      <c r="AK11" s="507"/>
      <c r="AL11" s="27"/>
    </row>
    <row r="12" spans="1:38" s="28" customFormat="1" ht="37.5" thickBot="1">
      <c r="A12" s="452"/>
      <c r="B12" s="457"/>
      <c r="C12" s="458"/>
      <c r="D12" s="459"/>
      <c r="E12" s="462"/>
      <c r="F12" s="463"/>
      <c r="G12" s="463"/>
      <c r="H12" s="463"/>
      <c r="I12" s="463"/>
      <c r="J12" s="463"/>
      <c r="K12" s="466"/>
      <c r="L12" s="467"/>
      <c r="M12" s="480"/>
      <c r="N12" s="481"/>
      <c r="O12" s="481"/>
      <c r="P12" s="481"/>
      <c r="Q12" s="481"/>
      <c r="R12" s="481"/>
      <c r="S12" s="481"/>
      <c r="T12" s="481"/>
      <c r="U12" s="555"/>
      <c r="V12" s="503"/>
      <c r="W12" s="504"/>
      <c r="X12" s="504"/>
      <c r="Y12" s="504"/>
      <c r="Z12" s="504"/>
      <c r="AA12" s="504"/>
      <c r="AB12" s="504"/>
      <c r="AC12" s="505"/>
      <c r="AD12" s="508" t="s">
        <v>226</v>
      </c>
      <c r="AE12" s="508"/>
      <c r="AF12" s="508"/>
      <c r="AG12" s="508"/>
      <c r="AH12" s="508"/>
      <c r="AI12" s="508"/>
      <c r="AJ12" s="508"/>
      <c r="AK12" s="509"/>
      <c r="AL12" s="29"/>
    </row>
    <row r="13" spans="1:38" s="28" customFormat="1" ht="52.5" customHeight="1" thickBot="1">
      <c r="A13" s="452"/>
      <c r="B13" s="457"/>
      <c r="C13" s="458"/>
      <c r="D13" s="459"/>
      <c r="E13" s="462"/>
      <c r="F13" s="463"/>
      <c r="G13" s="463"/>
      <c r="H13" s="463"/>
      <c r="I13" s="463"/>
      <c r="J13" s="463"/>
      <c r="K13" s="468"/>
      <c r="L13" s="469"/>
      <c r="M13" s="482"/>
      <c r="N13" s="483"/>
      <c r="O13" s="483"/>
      <c r="P13" s="483"/>
      <c r="Q13" s="483"/>
      <c r="R13" s="483"/>
      <c r="S13" s="483"/>
      <c r="T13" s="483"/>
      <c r="U13" s="555"/>
      <c r="V13" s="510" t="s">
        <v>20</v>
      </c>
      <c r="W13" s="491" t="s">
        <v>21</v>
      </c>
      <c r="X13" s="491" t="s">
        <v>80</v>
      </c>
      <c r="Y13" s="513" t="s">
        <v>22</v>
      </c>
      <c r="Z13" s="513" t="s">
        <v>23</v>
      </c>
      <c r="AA13" s="491" t="s">
        <v>24</v>
      </c>
      <c r="AB13" s="491" t="s">
        <v>25</v>
      </c>
      <c r="AC13" s="494" t="s">
        <v>26</v>
      </c>
      <c r="AD13" s="497" t="s">
        <v>184</v>
      </c>
      <c r="AE13" s="498"/>
      <c r="AF13" s="498"/>
      <c r="AG13" s="498"/>
      <c r="AH13" s="498"/>
      <c r="AI13" s="498"/>
      <c r="AJ13" s="498"/>
      <c r="AK13" s="499"/>
      <c r="AL13" s="30"/>
    </row>
    <row r="14" spans="1:37" s="28" customFormat="1" ht="34.5" customHeight="1" thickBot="1">
      <c r="A14" s="452"/>
      <c r="B14" s="457"/>
      <c r="C14" s="458"/>
      <c r="D14" s="459"/>
      <c r="E14" s="462"/>
      <c r="F14" s="463"/>
      <c r="G14" s="463"/>
      <c r="H14" s="463"/>
      <c r="I14" s="463"/>
      <c r="J14" s="463"/>
      <c r="K14" s="470" t="s">
        <v>16</v>
      </c>
      <c r="L14" s="472" t="s">
        <v>17</v>
      </c>
      <c r="M14" s="470" t="s">
        <v>18</v>
      </c>
      <c r="N14" s="557" t="s">
        <v>19</v>
      </c>
      <c r="O14" s="558"/>
      <c r="P14" s="558"/>
      <c r="Q14" s="558"/>
      <c r="R14" s="558"/>
      <c r="S14" s="558"/>
      <c r="T14" s="559"/>
      <c r="U14" s="555"/>
      <c r="V14" s="511"/>
      <c r="W14" s="492"/>
      <c r="X14" s="492"/>
      <c r="Y14" s="514"/>
      <c r="Z14" s="514"/>
      <c r="AA14" s="492"/>
      <c r="AB14" s="492"/>
      <c r="AC14" s="495"/>
      <c r="AD14" s="516" t="s">
        <v>227</v>
      </c>
      <c r="AE14" s="516"/>
      <c r="AF14" s="516"/>
      <c r="AG14" s="516"/>
      <c r="AH14" s="552" t="s">
        <v>228</v>
      </c>
      <c r="AI14" s="516"/>
      <c r="AJ14" s="516"/>
      <c r="AK14" s="553"/>
    </row>
    <row r="15" spans="1:40" s="31" customFormat="1" ht="33.75">
      <c r="A15" s="452"/>
      <c r="B15" s="457"/>
      <c r="C15" s="458"/>
      <c r="D15" s="459"/>
      <c r="E15" s="462"/>
      <c r="F15" s="463"/>
      <c r="G15" s="463"/>
      <c r="H15" s="463"/>
      <c r="I15" s="463"/>
      <c r="J15" s="463"/>
      <c r="K15" s="471"/>
      <c r="L15" s="473"/>
      <c r="M15" s="556"/>
      <c r="N15" s="560" t="s">
        <v>27</v>
      </c>
      <c r="O15" s="561"/>
      <c r="P15" s="564" t="s">
        <v>51</v>
      </c>
      <c r="Q15" s="565"/>
      <c r="R15" s="484" t="s">
        <v>52</v>
      </c>
      <c r="S15" s="485"/>
      <c r="T15" s="488" t="s">
        <v>28</v>
      </c>
      <c r="U15" s="555"/>
      <c r="V15" s="511"/>
      <c r="W15" s="492"/>
      <c r="X15" s="492"/>
      <c r="Y15" s="514"/>
      <c r="Z15" s="514"/>
      <c r="AA15" s="492"/>
      <c r="AB15" s="492"/>
      <c r="AC15" s="495"/>
      <c r="AD15" s="526" t="s">
        <v>29</v>
      </c>
      <c r="AE15" s="526"/>
      <c r="AF15" s="526"/>
      <c r="AG15" s="526"/>
      <c r="AH15" s="527" t="s">
        <v>29</v>
      </c>
      <c r="AI15" s="526"/>
      <c r="AJ15" s="526"/>
      <c r="AK15" s="528"/>
      <c r="AN15" s="517"/>
    </row>
    <row r="16" spans="1:40" s="31" customFormat="1" ht="26.25">
      <c r="A16" s="452"/>
      <c r="B16" s="457"/>
      <c r="C16" s="458"/>
      <c r="D16" s="459"/>
      <c r="E16" s="462"/>
      <c r="F16" s="463"/>
      <c r="G16" s="463"/>
      <c r="H16" s="463"/>
      <c r="I16" s="463"/>
      <c r="J16" s="463"/>
      <c r="K16" s="471"/>
      <c r="L16" s="473"/>
      <c r="M16" s="556"/>
      <c r="N16" s="562"/>
      <c r="O16" s="563"/>
      <c r="P16" s="566"/>
      <c r="Q16" s="567"/>
      <c r="R16" s="486"/>
      <c r="S16" s="487"/>
      <c r="T16" s="489"/>
      <c r="U16" s="555"/>
      <c r="V16" s="511"/>
      <c r="W16" s="492"/>
      <c r="X16" s="492"/>
      <c r="Y16" s="514"/>
      <c r="Z16" s="514"/>
      <c r="AA16" s="492"/>
      <c r="AB16" s="492"/>
      <c r="AC16" s="495"/>
      <c r="AD16" s="518" t="s">
        <v>18</v>
      </c>
      <c r="AE16" s="520" t="s">
        <v>30</v>
      </c>
      <c r="AF16" s="521"/>
      <c r="AG16" s="521"/>
      <c r="AH16" s="522" t="s">
        <v>18</v>
      </c>
      <c r="AI16" s="524" t="s">
        <v>30</v>
      </c>
      <c r="AJ16" s="524"/>
      <c r="AK16" s="525"/>
      <c r="AN16" s="517"/>
    </row>
    <row r="17" spans="1:40" s="31" customFormat="1" ht="159" customHeight="1" thickBot="1">
      <c r="A17" s="453"/>
      <c r="B17" s="457"/>
      <c r="C17" s="458"/>
      <c r="D17" s="459"/>
      <c r="E17" s="462"/>
      <c r="F17" s="463"/>
      <c r="G17" s="463"/>
      <c r="H17" s="463"/>
      <c r="I17" s="463"/>
      <c r="J17" s="463"/>
      <c r="K17" s="471"/>
      <c r="L17" s="473"/>
      <c r="M17" s="471"/>
      <c r="N17" s="32" t="s">
        <v>31</v>
      </c>
      <c r="O17" s="33" t="s">
        <v>32</v>
      </c>
      <c r="P17" s="32" t="s">
        <v>31</v>
      </c>
      <c r="Q17" s="33" t="s">
        <v>32</v>
      </c>
      <c r="R17" s="32" t="s">
        <v>31</v>
      </c>
      <c r="S17" s="33" t="s">
        <v>32</v>
      </c>
      <c r="T17" s="490"/>
      <c r="U17" s="555"/>
      <c r="V17" s="512"/>
      <c r="W17" s="493"/>
      <c r="X17" s="493"/>
      <c r="Y17" s="515"/>
      <c r="Z17" s="515"/>
      <c r="AA17" s="493"/>
      <c r="AB17" s="493"/>
      <c r="AC17" s="496"/>
      <c r="AD17" s="519"/>
      <c r="AE17" s="34" t="s">
        <v>33</v>
      </c>
      <c r="AF17" s="34" t="s">
        <v>34</v>
      </c>
      <c r="AG17" s="35" t="s">
        <v>35</v>
      </c>
      <c r="AH17" s="523"/>
      <c r="AI17" s="36" t="s">
        <v>33</v>
      </c>
      <c r="AJ17" s="36" t="s">
        <v>34</v>
      </c>
      <c r="AK17" s="37" t="s">
        <v>35</v>
      </c>
      <c r="AN17" s="517"/>
    </row>
    <row r="18" spans="1:37" s="42" customFormat="1" ht="29.25" customHeight="1" thickBot="1" thickTop="1">
      <c r="A18" s="38">
        <v>1</v>
      </c>
      <c r="B18" s="535">
        <v>2</v>
      </c>
      <c r="C18" s="536"/>
      <c r="D18" s="537"/>
      <c r="E18" s="538">
        <v>3</v>
      </c>
      <c r="F18" s="539"/>
      <c r="G18" s="539"/>
      <c r="H18" s="539"/>
      <c r="I18" s="539"/>
      <c r="J18" s="539"/>
      <c r="K18" s="39">
        <v>4</v>
      </c>
      <c r="L18" s="40">
        <v>5</v>
      </c>
      <c r="M18" s="41">
        <v>6</v>
      </c>
      <c r="N18" s="39">
        <v>7</v>
      </c>
      <c r="O18" s="40">
        <v>8</v>
      </c>
      <c r="P18" s="41">
        <v>9</v>
      </c>
      <c r="Q18" s="39">
        <v>10</v>
      </c>
      <c r="R18" s="40">
        <v>11</v>
      </c>
      <c r="S18" s="41">
        <v>12</v>
      </c>
      <c r="T18" s="39">
        <v>13</v>
      </c>
      <c r="U18" s="157">
        <v>14</v>
      </c>
      <c r="V18" s="41">
        <v>15</v>
      </c>
      <c r="W18" s="39">
        <v>16</v>
      </c>
      <c r="X18" s="40">
        <v>17</v>
      </c>
      <c r="Y18" s="41">
        <v>18</v>
      </c>
      <c r="Z18" s="39">
        <v>19</v>
      </c>
      <c r="AA18" s="40">
        <v>20</v>
      </c>
      <c r="AB18" s="41">
        <v>21</v>
      </c>
      <c r="AC18" s="39">
        <v>22</v>
      </c>
      <c r="AD18" s="40">
        <v>23</v>
      </c>
      <c r="AE18" s="41">
        <v>24</v>
      </c>
      <c r="AF18" s="39">
        <v>25</v>
      </c>
      <c r="AG18" s="40">
        <v>26</v>
      </c>
      <c r="AH18" s="41">
        <v>27</v>
      </c>
      <c r="AI18" s="39">
        <v>28</v>
      </c>
      <c r="AJ18" s="40">
        <v>29</v>
      </c>
      <c r="AK18" s="157">
        <v>30</v>
      </c>
    </row>
    <row r="19" spans="1:86" s="44" customFormat="1" ht="60" customHeight="1" thickBot="1">
      <c r="A19" s="540" t="s">
        <v>64</v>
      </c>
      <c r="B19" s="541"/>
      <c r="C19" s="541"/>
      <c r="D19" s="541"/>
      <c r="E19" s="541"/>
      <c r="F19" s="541"/>
      <c r="G19" s="541"/>
      <c r="H19" s="541"/>
      <c r="I19" s="541"/>
      <c r="J19" s="541"/>
      <c r="K19" s="541"/>
      <c r="L19" s="541"/>
      <c r="M19" s="541"/>
      <c r="N19" s="541"/>
      <c r="O19" s="541"/>
      <c r="P19" s="541"/>
      <c r="Q19" s="541"/>
      <c r="R19" s="541"/>
      <c r="S19" s="541"/>
      <c r="T19" s="541"/>
      <c r="U19" s="541"/>
      <c r="V19" s="541"/>
      <c r="W19" s="541"/>
      <c r="X19" s="541"/>
      <c r="Y19" s="541"/>
      <c r="Z19" s="541"/>
      <c r="AA19" s="541"/>
      <c r="AB19" s="541"/>
      <c r="AC19" s="541"/>
      <c r="AD19" s="541"/>
      <c r="AE19" s="541"/>
      <c r="AF19" s="541"/>
      <c r="AG19" s="541"/>
      <c r="AH19" s="541"/>
      <c r="AI19" s="541"/>
      <c r="AJ19" s="541"/>
      <c r="AK19" s="5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3"/>
    </row>
    <row r="20" spans="1:37" s="42" customFormat="1" ht="60" customHeight="1" thickBot="1">
      <c r="A20" s="540" t="s">
        <v>65</v>
      </c>
      <c r="B20" s="541"/>
      <c r="C20" s="541"/>
      <c r="D20" s="541"/>
      <c r="E20" s="541"/>
      <c r="F20" s="541"/>
      <c r="G20" s="541"/>
      <c r="H20" s="541"/>
      <c r="I20" s="541"/>
      <c r="J20" s="541"/>
      <c r="K20" s="541"/>
      <c r="L20" s="541"/>
      <c r="M20" s="541"/>
      <c r="N20" s="541"/>
      <c r="O20" s="541"/>
      <c r="P20" s="541"/>
      <c r="Q20" s="541"/>
      <c r="R20" s="541"/>
      <c r="S20" s="541"/>
      <c r="T20" s="541"/>
      <c r="U20" s="541"/>
      <c r="V20" s="541"/>
      <c r="W20" s="541"/>
      <c r="X20" s="541"/>
      <c r="Y20" s="541"/>
      <c r="Z20" s="541"/>
      <c r="AA20" s="541"/>
      <c r="AB20" s="541"/>
      <c r="AC20" s="541"/>
      <c r="AD20" s="541"/>
      <c r="AE20" s="541"/>
      <c r="AF20" s="541"/>
      <c r="AG20" s="541"/>
      <c r="AH20" s="541"/>
      <c r="AI20" s="541"/>
      <c r="AJ20" s="541"/>
      <c r="AK20" s="542"/>
    </row>
    <row r="21" spans="1:37" s="45" customFormat="1" ht="79.5" customHeight="1">
      <c r="A21" s="97">
        <v>1</v>
      </c>
      <c r="B21" s="543" t="s">
        <v>185</v>
      </c>
      <c r="C21" s="544"/>
      <c r="D21" s="545"/>
      <c r="E21" s="546"/>
      <c r="F21" s="547"/>
      <c r="G21" s="547"/>
      <c r="H21" s="547"/>
      <c r="I21" s="547"/>
      <c r="J21" s="548"/>
      <c r="K21" s="99">
        <v>2</v>
      </c>
      <c r="L21" s="47">
        <f aca="true" t="shared" si="0" ref="L21:L31">K21*30</f>
        <v>60</v>
      </c>
      <c r="M21" s="48"/>
      <c r="N21" s="123"/>
      <c r="O21" s="123"/>
      <c r="P21" s="123"/>
      <c r="Q21" s="123"/>
      <c r="R21" s="125"/>
      <c r="S21" s="125"/>
      <c r="T21" s="49"/>
      <c r="U21" s="50"/>
      <c r="V21" s="102"/>
      <c r="W21" s="103"/>
      <c r="X21" s="103"/>
      <c r="Y21" s="104"/>
      <c r="Z21" s="103"/>
      <c r="AA21" s="103"/>
      <c r="AB21" s="103"/>
      <c r="AC21" s="105"/>
      <c r="AD21" s="127"/>
      <c r="AE21" s="109"/>
      <c r="AF21" s="103"/>
      <c r="AG21" s="104"/>
      <c r="AH21" s="106"/>
      <c r="AI21" s="107"/>
      <c r="AJ21" s="56"/>
      <c r="AK21" s="130"/>
    </row>
    <row r="22" spans="1:37" s="45" customFormat="1" ht="51.75" customHeight="1">
      <c r="A22" s="97">
        <v>2</v>
      </c>
      <c r="B22" s="529" t="s">
        <v>186</v>
      </c>
      <c r="C22" s="530"/>
      <c r="D22" s="531"/>
      <c r="E22" s="532"/>
      <c r="F22" s="533"/>
      <c r="G22" s="533"/>
      <c r="H22" s="533"/>
      <c r="I22" s="533"/>
      <c r="J22" s="534"/>
      <c r="K22" s="46">
        <v>3</v>
      </c>
      <c r="L22" s="47">
        <f t="shared" si="0"/>
        <v>90</v>
      </c>
      <c r="M22" s="48"/>
      <c r="N22" s="123"/>
      <c r="O22" s="123"/>
      <c r="P22" s="123"/>
      <c r="Q22" s="123"/>
      <c r="R22" s="125"/>
      <c r="S22" s="125"/>
      <c r="T22" s="49"/>
      <c r="U22" s="50"/>
      <c r="V22" s="55"/>
      <c r="W22" s="52"/>
      <c r="X22" s="52"/>
      <c r="Y22" s="53"/>
      <c r="Z22" s="52"/>
      <c r="AA22" s="52"/>
      <c r="AB22" s="52"/>
      <c r="AC22" s="54"/>
      <c r="AD22" s="127"/>
      <c r="AE22" s="51"/>
      <c r="AF22" s="52"/>
      <c r="AG22" s="53"/>
      <c r="AH22" s="108"/>
      <c r="AI22" s="146"/>
      <c r="AJ22" s="56"/>
      <c r="AK22" s="130"/>
    </row>
    <row r="23" spans="1:37" s="45" customFormat="1" ht="51.75" customHeight="1">
      <c r="A23" s="98">
        <v>3</v>
      </c>
      <c r="B23" s="529" t="s">
        <v>187</v>
      </c>
      <c r="C23" s="530"/>
      <c r="D23" s="531"/>
      <c r="E23" s="532"/>
      <c r="F23" s="533"/>
      <c r="G23" s="533"/>
      <c r="H23" s="533"/>
      <c r="I23" s="533"/>
      <c r="J23" s="534"/>
      <c r="K23" s="46">
        <v>10</v>
      </c>
      <c r="L23" s="47">
        <f t="shared" si="0"/>
        <v>300</v>
      </c>
      <c r="M23" s="48"/>
      <c r="N23" s="123"/>
      <c r="O23" s="123"/>
      <c r="P23" s="123"/>
      <c r="Q23" s="123"/>
      <c r="R23" s="125"/>
      <c r="S23" s="125"/>
      <c r="T23" s="49"/>
      <c r="U23" s="50"/>
      <c r="V23" s="55"/>
      <c r="W23" s="52"/>
      <c r="X23" s="52"/>
      <c r="Y23" s="53"/>
      <c r="Z23" s="52"/>
      <c r="AA23" s="52"/>
      <c r="AB23" s="52"/>
      <c r="AC23" s="54"/>
      <c r="AD23" s="127"/>
      <c r="AE23" s="51"/>
      <c r="AF23" s="52"/>
      <c r="AG23" s="53"/>
      <c r="AH23" s="127"/>
      <c r="AI23" s="146"/>
      <c r="AJ23" s="56"/>
      <c r="AK23" s="130"/>
    </row>
    <row r="24" spans="1:37" s="45" customFormat="1" ht="51.75" customHeight="1">
      <c r="A24" s="98">
        <v>4</v>
      </c>
      <c r="B24" s="529" t="s">
        <v>188</v>
      </c>
      <c r="C24" s="530"/>
      <c r="D24" s="531"/>
      <c r="E24" s="532"/>
      <c r="F24" s="533"/>
      <c r="G24" s="533"/>
      <c r="H24" s="533"/>
      <c r="I24" s="533"/>
      <c r="J24" s="534"/>
      <c r="K24" s="46">
        <v>2</v>
      </c>
      <c r="L24" s="47">
        <f t="shared" si="0"/>
        <v>60</v>
      </c>
      <c r="M24" s="48"/>
      <c r="N24" s="123"/>
      <c r="O24" s="123"/>
      <c r="P24" s="123"/>
      <c r="Q24" s="123"/>
      <c r="R24" s="125"/>
      <c r="S24" s="125"/>
      <c r="T24" s="49"/>
      <c r="U24" s="50"/>
      <c r="V24" s="55"/>
      <c r="W24" s="52"/>
      <c r="X24" s="52"/>
      <c r="Y24" s="53"/>
      <c r="Z24" s="52"/>
      <c r="AA24" s="52"/>
      <c r="AB24" s="52"/>
      <c r="AC24" s="54"/>
      <c r="AD24" s="127"/>
      <c r="AE24" s="51"/>
      <c r="AF24" s="52"/>
      <c r="AG24" s="53"/>
      <c r="AH24" s="108"/>
      <c r="AI24" s="146"/>
      <c r="AJ24" s="56"/>
      <c r="AK24" s="130"/>
    </row>
    <row r="25" spans="1:37" s="45" customFormat="1" ht="51.75" customHeight="1">
      <c r="A25" s="98">
        <v>5</v>
      </c>
      <c r="B25" s="529" t="s">
        <v>189</v>
      </c>
      <c r="C25" s="530"/>
      <c r="D25" s="549"/>
      <c r="E25" s="533"/>
      <c r="F25" s="550"/>
      <c r="G25" s="550"/>
      <c r="H25" s="550"/>
      <c r="I25" s="550"/>
      <c r="J25" s="551"/>
      <c r="K25" s="46">
        <v>3</v>
      </c>
      <c r="L25" s="47">
        <f t="shared" si="0"/>
        <v>90</v>
      </c>
      <c r="M25" s="48"/>
      <c r="N25" s="123"/>
      <c r="O25" s="123"/>
      <c r="P25" s="123"/>
      <c r="Q25" s="123"/>
      <c r="R25" s="125"/>
      <c r="S25" s="125"/>
      <c r="T25" s="49"/>
      <c r="U25" s="50"/>
      <c r="V25" s="55"/>
      <c r="W25" s="52"/>
      <c r="X25" s="52"/>
      <c r="Y25" s="53"/>
      <c r="Z25" s="52"/>
      <c r="AA25" s="52"/>
      <c r="AB25" s="52"/>
      <c r="AC25" s="54"/>
      <c r="AD25" s="127"/>
      <c r="AE25" s="51"/>
      <c r="AF25" s="52"/>
      <c r="AG25" s="53"/>
      <c r="AH25" s="108"/>
      <c r="AI25" s="146"/>
      <c r="AJ25" s="56"/>
      <c r="AK25" s="130"/>
    </row>
    <row r="26" spans="1:37" s="45" customFormat="1" ht="51.75" customHeight="1">
      <c r="A26" s="97">
        <v>7</v>
      </c>
      <c r="B26" s="529" t="s">
        <v>190</v>
      </c>
      <c r="C26" s="530"/>
      <c r="D26" s="531"/>
      <c r="E26" s="532"/>
      <c r="F26" s="533"/>
      <c r="G26" s="533"/>
      <c r="H26" s="533"/>
      <c r="I26" s="533"/>
      <c r="J26" s="534"/>
      <c r="K26" s="46">
        <v>6</v>
      </c>
      <c r="L26" s="47">
        <f t="shared" si="0"/>
        <v>180</v>
      </c>
      <c r="M26" s="48"/>
      <c r="N26" s="123"/>
      <c r="O26" s="123"/>
      <c r="P26" s="123"/>
      <c r="Q26" s="123"/>
      <c r="R26" s="125"/>
      <c r="S26" s="125"/>
      <c r="T26" s="49"/>
      <c r="U26" s="50"/>
      <c r="V26" s="55"/>
      <c r="W26" s="52"/>
      <c r="X26" s="52"/>
      <c r="Y26" s="53"/>
      <c r="Z26" s="52"/>
      <c r="AA26" s="52"/>
      <c r="AB26" s="52"/>
      <c r="AC26" s="54"/>
      <c r="AD26" s="127"/>
      <c r="AE26" s="51"/>
      <c r="AF26" s="52"/>
      <c r="AG26" s="53"/>
      <c r="AH26" s="127"/>
      <c r="AI26" s="146"/>
      <c r="AJ26" s="56"/>
      <c r="AK26" s="130"/>
    </row>
    <row r="27" spans="1:37" s="45" customFormat="1" ht="51.75" customHeight="1">
      <c r="A27" s="98">
        <v>8</v>
      </c>
      <c r="B27" s="529" t="s">
        <v>191</v>
      </c>
      <c r="C27" s="530"/>
      <c r="D27" s="549"/>
      <c r="E27" s="533"/>
      <c r="F27" s="550"/>
      <c r="G27" s="550"/>
      <c r="H27" s="550"/>
      <c r="I27" s="550"/>
      <c r="J27" s="551"/>
      <c r="K27" s="46">
        <v>2</v>
      </c>
      <c r="L27" s="47">
        <f t="shared" si="0"/>
        <v>60</v>
      </c>
      <c r="M27" s="48"/>
      <c r="N27" s="123"/>
      <c r="O27" s="123"/>
      <c r="P27" s="123"/>
      <c r="Q27" s="123"/>
      <c r="R27" s="125"/>
      <c r="S27" s="125"/>
      <c r="T27" s="49"/>
      <c r="U27" s="50"/>
      <c r="V27" s="55"/>
      <c r="W27" s="52"/>
      <c r="X27" s="52"/>
      <c r="Y27" s="53"/>
      <c r="Z27" s="52"/>
      <c r="AA27" s="52"/>
      <c r="AB27" s="52"/>
      <c r="AC27" s="54"/>
      <c r="AD27" s="127"/>
      <c r="AE27" s="51"/>
      <c r="AF27" s="52"/>
      <c r="AG27" s="53"/>
      <c r="AH27" s="108"/>
      <c r="AI27" s="146"/>
      <c r="AJ27" s="56"/>
      <c r="AK27" s="130"/>
    </row>
    <row r="28" spans="1:37" s="45" customFormat="1" ht="51.75" customHeight="1">
      <c r="A28" s="98">
        <v>9</v>
      </c>
      <c r="B28" s="529" t="s">
        <v>192</v>
      </c>
      <c r="C28" s="530"/>
      <c r="D28" s="549"/>
      <c r="E28" s="533"/>
      <c r="F28" s="550"/>
      <c r="G28" s="550"/>
      <c r="H28" s="550"/>
      <c r="I28" s="550"/>
      <c r="J28" s="551"/>
      <c r="K28" s="46">
        <v>2</v>
      </c>
      <c r="L28" s="47">
        <f t="shared" si="0"/>
        <v>60</v>
      </c>
      <c r="M28" s="48"/>
      <c r="N28" s="316"/>
      <c r="O28" s="316"/>
      <c r="P28" s="316"/>
      <c r="Q28" s="316"/>
      <c r="R28" s="317"/>
      <c r="S28" s="317"/>
      <c r="T28" s="49"/>
      <c r="U28" s="50"/>
      <c r="V28" s="55"/>
      <c r="W28" s="52"/>
      <c r="X28" s="52"/>
      <c r="Y28" s="53"/>
      <c r="Z28" s="52"/>
      <c r="AA28" s="52"/>
      <c r="AB28" s="52"/>
      <c r="AC28" s="54"/>
      <c r="AD28" s="106"/>
      <c r="AE28" s="51"/>
      <c r="AF28" s="52"/>
      <c r="AG28" s="53"/>
      <c r="AH28" s="127"/>
      <c r="AI28" s="146"/>
      <c r="AJ28" s="56"/>
      <c r="AK28" s="130"/>
    </row>
    <row r="29" spans="1:37" s="45" customFormat="1" ht="51.75" customHeight="1">
      <c r="A29" s="98">
        <v>10</v>
      </c>
      <c r="B29" s="529" t="s">
        <v>193</v>
      </c>
      <c r="C29" s="530"/>
      <c r="D29" s="531"/>
      <c r="E29" s="532"/>
      <c r="F29" s="533"/>
      <c r="G29" s="533"/>
      <c r="H29" s="533"/>
      <c r="I29" s="533"/>
      <c r="J29" s="534"/>
      <c r="K29" s="99">
        <v>14</v>
      </c>
      <c r="L29" s="47">
        <f t="shared" si="0"/>
        <v>420</v>
      </c>
      <c r="M29" s="48"/>
      <c r="N29" s="316"/>
      <c r="O29" s="316"/>
      <c r="P29" s="316"/>
      <c r="Q29" s="316"/>
      <c r="R29" s="317"/>
      <c r="S29" s="317"/>
      <c r="T29" s="49"/>
      <c r="U29" s="50"/>
      <c r="V29" s="102"/>
      <c r="W29" s="103"/>
      <c r="X29" s="103"/>
      <c r="Y29" s="104"/>
      <c r="Z29" s="103"/>
      <c r="AA29" s="103"/>
      <c r="AB29" s="103"/>
      <c r="AC29" s="105"/>
      <c r="AD29" s="127"/>
      <c r="AE29" s="109"/>
      <c r="AF29" s="103"/>
      <c r="AG29" s="104"/>
      <c r="AH29" s="106"/>
      <c r="AI29" s="107"/>
      <c r="AJ29" s="56"/>
      <c r="AK29" s="130"/>
    </row>
    <row r="30" spans="1:37" s="45" customFormat="1" ht="48" customHeight="1">
      <c r="A30" s="98">
        <v>11</v>
      </c>
      <c r="B30" s="572" t="s">
        <v>74</v>
      </c>
      <c r="C30" s="573"/>
      <c r="D30" s="574"/>
      <c r="E30" s="575" t="s">
        <v>76</v>
      </c>
      <c r="F30" s="576"/>
      <c r="G30" s="576"/>
      <c r="H30" s="576"/>
      <c r="I30" s="576"/>
      <c r="J30" s="577"/>
      <c r="K30" s="46">
        <v>3</v>
      </c>
      <c r="L30" s="47">
        <f t="shared" si="0"/>
        <v>90</v>
      </c>
      <c r="M30" s="48">
        <f>N30+P30+R30</f>
        <v>54</v>
      </c>
      <c r="N30" s="316">
        <v>18</v>
      </c>
      <c r="O30" s="316"/>
      <c r="P30" s="316">
        <v>18</v>
      </c>
      <c r="Q30" s="316"/>
      <c r="R30" s="317">
        <v>18</v>
      </c>
      <c r="S30" s="317"/>
      <c r="T30" s="49"/>
      <c r="U30" s="50">
        <f>L30-M30</f>
        <v>36</v>
      </c>
      <c r="V30" s="55"/>
      <c r="W30" s="52">
        <v>1</v>
      </c>
      <c r="X30" s="52">
        <v>1</v>
      </c>
      <c r="Y30" s="53"/>
      <c r="Z30" s="52"/>
      <c r="AA30" s="52"/>
      <c r="AB30" s="52">
        <v>1</v>
      </c>
      <c r="AC30" s="54"/>
      <c r="AD30" s="127">
        <f>SUM(AE30:AG30)</f>
        <v>3</v>
      </c>
      <c r="AE30" s="51">
        <v>1</v>
      </c>
      <c r="AF30" s="52">
        <v>1</v>
      </c>
      <c r="AG30" s="53">
        <v>1</v>
      </c>
      <c r="AH30" s="108"/>
      <c r="AI30" s="146"/>
      <c r="AJ30" s="56"/>
      <c r="AK30" s="130"/>
    </row>
    <row r="31" spans="1:37" s="45" customFormat="1" ht="79.5" customHeight="1" thickBot="1">
      <c r="A31" s="97">
        <v>12</v>
      </c>
      <c r="B31" s="572" t="s">
        <v>85</v>
      </c>
      <c r="C31" s="573"/>
      <c r="D31" s="584"/>
      <c r="E31" s="585" t="s">
        <v>77</v>
      </c>
      <c r="F31" s="575"/>
      <c r="G31" s="575"/>
      <c r="H31" s="575"/>
      <c r="I31" s="575"/>
      <c r="J31" s="586"/>
      <c r="K31" s="99">
        <v>4</v>
      </c>
      <c r="L31" s="47">
        <f t="shared" si="0"/>
        <v>120</v>
      </c>
      <c r="M31" s="48">
        <f>N31+P31+R31</f>
        <v>54</v>
      </c>
      <c r="N31" s="123">
        <v>18</v>
      </c>
      <c r="O31" s="123"/>
      <c r="P31" s="123">
        <v>36</v>
      </c>
      <c r="Q31" s="123"/>
      <c r="R31" s="125"/>
      <c r="S31" s="125"/>
      <c r="T31" s="49"/>
      <c r="U31" s="50">
        <f>L31-M31</f>
        <v>66</v>
      </c>
      <c r="V31" s="102">
        <v>1</v>
      </c>
      <c r="W31" s="103"/>
      <c r="X31" s="103">
        <v>1</v>
      </c>
      <c r="Y31" s="104"/>
      <c r="Z31" s="103"/>
      <c r="AA31" s="103"/>
      <c r="AB31" s="103">
        <v>1</v>
      </c>
      <c r="AC31" s="105"/>
      <c r="AD31" s="127">
        <f>SUM(AE31:AG31)</f>
        <v>3</v>
      </c>
      <c r="AE31" s="109">
        <v>1</v>
      </c>
      <c r="AF31" s="103">
        <v>2</v>
      </c>
      <c r="AG31" s="104"/>
      <c r="AH31" s="106"/>
      <c r="AI31" s="107"/>
      <c r="AJ31" s="56"/>
      <c r="AK31" s="130"/>
    </row>
    <row r="32" spans="1:37" s="45" customFormat="1" ht="48" customHeight="1" thickBot="1">
      <c r="A32" s="587" t="s">
        <v>68</v>
      </c>
      <c r="B32" s="588"/>
      <c r="C32" s="588"/>
      <c r="D32" s="588"/>
      <c r="E32" s="588"/>
      <c r="F32" s="588"/>
      <c r="G32" s="588"/>
      <c r="H32" s="588"/>
      <c r="I32" s="588"/>
      <c r="J32" s="589"/>
      <c r="K32" s="148">
        <f>SUM(K30:K31)</f>
        <v>7</v>
      </c>
      <c r="L32" s="149">
        <f aca="true" t="shared" si="1" ref="L32:R32">SUM(L30:L31)</f>
        <v>210</v>
      </c>
      <c r="M32" s="150">
        <f t="shared" si="1"/>
        <v>108</v>
      </c>
      <c r="N32" s="151">
        <f t="shared" si="1"/>
        <v>36</v>
      </c>
      <c r="O32" s="151"/>
      <c r="P32" s="151">
        <f t="shared" si="1"/>
        <v>54</v>
      </c>
      <c r="Q32" s="151"/>
      <c r="R32" s="151">
        <f t="shared" si="1"/>
        <v>18</v>
      </c>
      <c r="S32" s="151"/>
      <c r="T32" s="151"/>
      <c r="U32" s="152">
        <f>SUM(U30:U31)</f>
        <v>102</v>
      </c>
      <c r="V32" s="59">
        <f>COUNTA(V30:V31)</f>
        <v>1</v>
      </c>
      <c r="W32" s="100">
        <f aca="true" t="shared" si="2" ref="W32:AC32">COUNTA(W30:W31)</f>
        <v>1</v>
      </c>
      <c r="X32" s="100">
        <f t="shared" si="2"/>
        <v>2</v>
      </c>
      <c r="Y32" s="100"/>
      <c r="Z32" s="100"/>
      <c r="AA32" s="100"/>
      <c r="AB32" s="100">
        <f t="shared" si="2"/>
        <v>2</v>
      </c>
      <c r="AC32" s="100">
        <f t="shared" si="2"/>
        <v>0</v>
      </c>
      <c r="AD32" s="101">
        <f>SUM(AD30:AD31)</f>
        <v>6</v>
      </c>
      <c r="AE32" s="100">
        <f>SUM(AE30:AE31)</f>
        <v>2</v>
      </c>
      <c r="AF32" s="57">
        <f>SUM(AF30:AF31)</f>
        <v>3</v>
      </c>
      <c r="AG32" s="58">
        <f>SUM(AG30:AG31)</f>
        <v>1</v>
      </c>
      <c r="AH32" s="101"/>
      <c r="AI32" s="100"/>
      <c r="AJ32" s="57"/>
      <c r="AK32" s="58"/>
    </row>
    <row r="33" spans="1:37" s="42" customFormat="1" ht="60" customHeight="1" thickBot="1">
      <c r="A33" s="540" t="s">
        <v>66</v>
      </c>
      <c r="B33" s="541"/>
      <c r="C33" s="541"/>
      <c r="D33" s="541"/>
      <c r="E33" s="541"/>
      <c r="F33" s="541"/>
      <c r="G33" s="541"/>
      <c r="H33" s="541"/>
      <c r="I33" s="541"/>
      <c r="J33" s="541"/>
      <c r="K33" s="541"/>
      <c r="L33" s="541"/>
      <c r="M33" s="541"/>
      <c r="N33" s="541"/>
      <c r="O33" s="541"/>
      <c r="P33" s="541"/>
      <c r="Q33" s="541"/>
      <c r="R33" s="541"/>
      <c r="S33" s="541"/>
      <c r="T33" s="541"/>
      <c r="U33" s="541"/>
      <c r="V33" s="541"/>
      <c r="W33" s="541"/>
      <c r="X33" s="541"/>
      <c r="Y33" s="541"/>
      <c r="Z33" s="541"/>
      <c r="AA33" s="541"/>
      <c r="AB33" s="541"/>
      <c r="AC33" s="541"/>
      <c r="AD33" s="541"/>
      <c r="AE33" s="541"/>
      <c r="AF33" s="541"/>
      <c r="AG33" s="541"/>
      <c r="AH33" s="541"/>
      <c r="AI33" s="541"/>
      <c r="AJ33" s="541"/>
      <c r="AK33" s="542"/>
    </row>
    <row r="34" spans="1:37" s="45" customFormat="1" ht="51.75" customHeight="1">
      <c r="A34" s="153">
        <v>13</v>
      </c>
      <c r="B34" s="543" t="s">
        <v>194</v>
      </c>
      <c r="C34" s="544"/>
      <c r="D34" s="568"/>
      <c r="E34" s="569"/>
      <c r="F34" s="570"/>
      <c r="G34" s="570"/>
      <c r="H34" s="570"/>
      <c r="I34" s="570"/>
      <c r="J34" s="571"/>
      <c r="K34" s="158">
        <v>4</v>
      </c>
      <c r="L34" s="159">
        <f>K34*30</f>
        <v>120</v>
      </c>
      <c r="M34" s="160"/>
      <c r="N34" s="161"/>
      <c r="O34" s="161"/>
      <c r="P34" s="161"/>
      <c r="Q34" s="161"/>
      <c r="R34" s="162"/>
      <c r="S34" s="162"/>
      <c r="T34" s="163"/>
      <c r="U34" s="164"/>
      <c r="V34" s="165"/>
      <c r="W34" s="166"/>
      <c r="X34" s="166"/>
      <c r="Y34" s="167"/>
      <c r="Z34" s="166"/>
      <c r="AA34" s="166"/>
      <c r="AB34" s="166"/>
      <c r="AC34" s="168"/>
      <c r="AD34" s="127"/>
      <c r="AE34" s="169"/>
      <c r="AF34" s="166"/>
      <c r="AG34" s="167"/>
      <c r="AH34" s="170"/>
      <c r="AI34" s="128"/>
      <c r="AJ34" s="110"/>
      <c r="AK34" s="129"/>
    </row>
    <row r="35" spans="1:37" s="45" customFormat="1" ht="51.75" customHeight="1">
      <c r="A35" s="98">
        <v>14</v>
      </c>
      <c r="B35" s="529" t="s">
        <v>195</v>
      </c>
      <c r="C35" s="530"/>
      <c r="D35" s="549"/>
      <c r="E35" s="590"/>
      <c r="F35" s="591"/>
      <c r="G35" s="591"/>
      <c r="H35" s="591"/>
      <c r="I35" s="591"/>
      <c r="J35" s="592"/>
      <c r="K35" s="46">
        <v>4</v>
      </c>
      <c r="L35" s="47">
        <f aca="true" t="shared" si="3" ref="L35:L50">K35*30</f>
        <v>120</v>
      </c>
      <c r="M35" s="48"/>
      <c r="N35" s="123"/>
      <c r="O35" s="123"/>
      <c r="P35" s="123"/>
      <c r="Q35" s="123"/>
      <c r="R35" s="125"/>
      <c r="S35" s="125"/>
      <c r="T35" s="49"/>
      <c r="U35" s="50"/>
      <c r="V35" s="55"/>
      <c r="W35" s="52"/>
      <c r="X35" s="52"/>
      <c r="Y35" s="53"/>
      <c r="Z35" s="52"/>
      <c r="AA35" s="52"/>
      <c r="AB35" s="52"/>
      <c r="AC35" s="54"/>
      <c r="AD35" s="127"/>
      <c r="AE35" s="51"/>
      <c r="AF35" s="52"/>
      <c r="AG35" s="53"/>
      <c r="AH35" s="108"/>
      <c r="AI35" s="146"/>
      <c r="AJ35" s="56"/>
      <c r="AK35" s="130"/>
    </row>
    <row r="36" spans="1:37" s="45" customFormat="1" ht="79.5" customHeight="1">
      <c r="A36" s="98">
        <v>15</v>
      </c>
      <c r="B36" s="529" t="s">
        <v>196</v>
      </c>
      <c r="C36" s="530"/>
      <c r="D36" s="549"/>
      <c r="E36" s="590"/>
      <c r="F36" s="591"/>
      <c r="G36" s="591"/>
      <c r="H36" s="591"/>
      <c r="I36" s="591"/>
      <c r="J36" s="592"/>
      <c r="K36" s="46">
        <v>5</v>
      </c>
      <c r="L36" s="47">
        <f>K36*30</f>
        <v>150</v>
      </c>
      <c r="M36" s="48"/>
      <c r="N36" s="124"/>
      <c r="O36" s="124"/>
      <c r="P36" s="124"/>
      <c r="Q36" s="124"/>
      <c r="R36" s="126"/>
      <c r="S36" s="126"/>
      <c r="T36" s="49"/>
      <c r="U36" s="50"/>
      <c r="V36" s="55"/>
      <c r="W36" s="52"/>
      <c r="X36" s="52"/>
      <c r="Y36" s="53"/>
      <c r="Z36" s="52"/>
      <c r="AA36" s="52"/>
      <c r="AB36" s="52"/>
      <c r="AC36" s="54"/>
      <c r="AD36" s="127"/>
      <c r="AE36" s="51"/>
      <c r="AF36" s="52"/>
      <c r="AG36" s="53"/>
      <c r="AH36" s="108"/>
      <c r="AI36" s="146"/>
      <c r="AJ36" s="56"/>
      <c r="AK36" s="130"/>
    </row>
    <row r="37" spans="1:37" s="45" customFormat="1" ht="79.5" customHeight="1">
      <c r="A37" s="98">
        <v>16</v>
      </c>
      <c r="B37" s="581" t="s">
        <v>197</v>
      </c>
      <c r="C37" s="582"/>
      <c r="D37" s="583"/>
      <c r="E37" s="575" t="s">
        <v>54</v>
      </c>
      <c r="F37" s="576"/>
      <c r="G37" s="576"/>
      <c r="H37" s="576"/>
      <c r="I37" s="576"/>
      <c r="J37" s="577"/>
      <c r="K37" s="46">
        <v>5</v>
      </c>
      <c r="L37" s="47">
        <f>K37*30</f>
        <v>150</v>
      </c>
      <c r="M37" s="48"/>
      <c r="N37" s="123"/>
      <c r="O37" s="123"/>
      <c r="P37" s="123"/>
      <c r="Q37" s="123"/>
      <c r="R37" s="125"/>
      <c r="S37" s="125"/>
      <c r="T37" s="49"/>
      <c r="U37" s="50"/>
      <c r="V37" s="55">
        <v>2</v>
      </c>
      <c r="W37" s="52"/>
      <c r="X37" s="52"/>
      <c r="Y37" s="53"/>
      <c r="Z37" s="52"/>
      <c r="AA37" s="52"/>
      <c r="AB37" s="52">
        <v>2</v>
      </c>
      <c r="AC37" s="54"/>
      <c r="AD37" s="106"/>
      <c r="AE37" s="51"/>
      <c r="AF37" s="52"/>
      <c r="AG37" s="53"/>
      <c r="AH37" s="127"/>
      <c r="AI37" s="146"/>
      <c r="AJ37" s="56"/>
      <c r="AK37" s="130"/>
    </row>
    <row r="38" spans="1:37" s="45" customFormat="1" ht="79.5" customHeight="1">
      <c r="A38" s="98">
        <v>17</v>
      </c>
      <c r="B38" s="572" t="s">
        <v>78</v>
      </c>
      <c r="C38" s="573"/>
      <c r="D38" s="574"/>
      <c r="E38" s="575" t="s">
        <v>54</v>
      </c>
      <c r="F38" s="576"/>
      <c r="G38" s="576"/>
      <c r="H38" s="576"/>
      <c r="I38" s="576"/>
      <c r="J38" s="577"/>
      <c r="K38" s="46">
        <v>3</v>
      </c>
      <c r="L38" s="47">
        <f>K38*30</f>
        <v>90</v>
      </c>
      <c r="M38" s="48">
        <f>N38+P38+R38</f>
        <v>54</v>
      </c>
      <c r="N38" s="123">
        <v>18</v>
      </c>
      <c r="O38" s="123"/>
      <c r="P38" s="123"/>
      <c r="Q38" s="123"/>
      <c r="R38" s="125">
        <v>36</v>
      </c>
      <c r="S38" s="125"/>
      <c r="T38" s="49"/>
      <c r="U38" s="50">
        <f>L38-M38</f>
        <v>36</v>
      </c>
      <c r="V38" s="55"/>
      <c r="W38" s="52">
        <v>1</v>
      </c>
      <c r="X38" s="52">
        <v>1</v>
      </c>
      <c r="Y38" s="53"/>
      <c r="Z38" s="52"/>
      <c r="AA38" s="52"/>
      <c r="AB38" s="52">
        <v>1</v>
      </c>
      <c r="AC38" s="54"/>
      <c r="AD38" s="106">
        <f>SUM(AE38:AG38)</f>
        <v>3</v>
      </c>
      <c r="AE38" s="51">
        <v>1</v>
      </c>
      <c r="AF38" s="52"/>
      <c r="AG38" s="53">
        <v>2</v>
      </c>
      <c r="AH38" s="108"/>
      <c r="AI38" s="146"/>
      <c r="AJ38" s="56"/>
      <c r="AK38" s="130"/>
    </row>
    <row r="39" spans="1:37" s="45" customFormat="1" ht="79.5" customHeight="1">
      <c r="A39" s="98">
        <v>18</v>
      </c>
      <c r="B39" s="578" t="s">
        <v>79</v>
      </c>
      <c r="C39" s="579"/>
      <c r="D39" s="580"/>
      <c r="E39" s="533" t="s">
        <v>54</v>
      </c>
      <c r="F39" s="550"/>
      <c r="G39" s="550"/>
      <c r="H39" s="550"/>
      <c r="I39" s="550"/>
      <c r="J39" s="551"/>
      <c r="K39" s="318">
        <v>4</v>
      </c>
      <c r="L39" s="47">
        <f>K39*30</f>
        <v>120</v>
      </c>
      <c r="M39" s="48">
        <f>N39+P39+R39</f>
        <v>72</v>
      </c>
      <c r="N39" s="316">
        <v>36</v>
      </c>
      <c r="O39" s="316"/>
      <c r="P39" s="316"/>
      <c r="Q39" s="316"/>
      <c r="R39" s="317">
        <v>36</v>
      </c>
      <c r="S39" s="317"/>
      <c r="T39" s="49"/>
      <c r="U39" s="50">
        <f>L39-M39</f>
        <v>48</v>
      </c>
      <c r="V39" s="319"/>
      <c r="W39" s="320">
        <v>2</v>
      </c>
      <c r="X39" s="320">
        <v>2</v>
      </c>
      <c r="Y39" s="321"/>
      <c r="Z39" s="320"/>
      <c r="AA39" s="320"/>
      <c r="AB39" s="320">
        <v>2</v>
      </c>
      <c r="AC39" s="322"/>
      <c r="AD39" s="323"/>
      <c r="AE39" s="324"/>
      <c r="AF39" s="320"/>
      <c r="AG39" s="321"/>
      <c r="AH39" s="325">
        <f>SUM(AI39:AK39)</f>
        <v>4</v>
      </c>
      <c r="AI39" s="326">
        <v>2</v>
      </c>
      <c r="AJ39" s="327"/>
      <c r="AK39" s="328">
        <v>2</v>
      </c>
    </row>
    <row r="40" spans="1:37" s="45" customFormat="1" ht="79.5" customHeight="1">
      <c r="A40" s="98">
        <v>19</v>
      </c>
      <c r="B40" s="578" t="s">
        <v>87</v>
      </c>
      <c r="C40" s="579"/>
      <c r="D40" s="580"/>
      <c r="E40" s="533" t="s">
        <v>54</v>
      </c>
      <c r="F40" s="550"/>
      <c r="G40" s="550"/>
      <c r="H40" s="550"/>
      <c r="I40" s="550"/>
      <c r="J40" s="551"/>
      <c r="K40" s="318">
        <v>5</v>
      </c>
      <c r="L40" s="47">
        <f t="shared" si="3"/>
        <v>150</v>
      </c>
      <c r="M40" s="48">
        <f aca="true" t="shared" si="4" ref="M40:M50">N40+P40+R40</f>
        <v>72</v>
      </c>
      <c r="N40" s="316">
        <v>36</v>
      </c>
      <c r="O40" s="316"/>
      <c r="P40" s="316">
        <v>18</v>
      </c>
      <c r="Q40" s="316"/>
      <c r="R40" s="317">
        <v>18</v>
      </c>
      <c r="S40" s="317"/>
      <c r="T40" s="49"/>
      <c r="U40" s="50">
        <f aca="true" t="shared" si="5" ref="U40:U50">L40-M40</f>
        <v>78</v>
      </c>
      <c r="V40" s="319">
        <v>1</v>
      </c>
      <c r="W40" s="320"/>
      <c r="X40" s="320">
        <v>1</v>
      </c>
      <c r="Y40" s="321"/>
      <c r="Z40" s="320"/>
      <c r="AA40" s="320"/>
      <c r="AB40" s="320"/>
      <c r="AC40" s="322"/>
      <c r="AD40" s="323">
        <f>SUM(AE40:AG40)</f>
        <v>4</v>
      </c>
      <c r="AE40" s="324">
        <v>2</v>
      </c>
      <c r="AF40" s="320">
        <v>1</v>
      </c>
      <c r="AG40" s="321">
        <v>1</v>
      </c>
      <c r="AH40" s="325"/>
      <c r="AI40" s="326"/>
      <c r="AJ40" s="327"/>
      <c r="AK40" s="328"/>
    </row>
    <row r="41" spans="1:37" s="45" customFormat="1" ht="79.5" customHeight="1">
      <c r="A41" s="98">
        <v>20</v>
      </c>
      <c r="B41" s="578" t="s">
        <v>88</v>
      </c>
      <c r="C41" s="579"/>
      <c r="D41" s="580"/>
      <c r="E41" s="533" t="s">
        <v>54</v>
      </c>
      <c r="F41" s="550"/>
      <c r="G41" s="550"/>
      <c r="H41" s="550"/>
      <c r="I41" s="550"/>
      <c r="J41" s="551"/>
      <c r="K41" s="318">
        <v>1</v>
      </c>
      <c r="L41" s="47">
        <f t="shared" si="3"/>
        <v>30</v>
      </c>
      <c r="M41" s="48"/>
      <c r="N41" s="316"/>
      <c r="O41" s="316"/>
      <c r="P41" s="316"/>
      <c r="Q41" s="316"/>
      <c r="R41" s="317"/>
      <c r="S41" s="317"/>
      <c r="T41" s="49"/>
      <c r="U41" s="50">
        <f t="shared" si="5"/>
        <v>30</v>
      </c>
      <c r="V41" s="319"/>
      <c r="W41" s="320">
        <v>1</v>
      </c>
      <c r="X41" s="320"/>
      <c r="Y41" s="321"/>
      <c r="Z41" s="320">
        <v>1</v>
      </c>
      <c r="AA41" s="320"/>
      <c r="AB41" s="320"/>
      <c r="AC41" s="322"/>
      <c r="AD41" s="323"/>
      <c r="AE41" s="324"/>
      <c r="AF41" s="320"/>
      <c r="AG41" s="321"/>
      <c r="AH41" s="325"/>
      <c r="AI41" s="326"/>
      <c r="AJ41" s="327"/>
      <c r="AK41" s="328"/>
    </row>
    <row r="42" spans="1:37" s="45" customFormat="1" ht="79.5" customHeight="1">
      <c r="A42" s="98">
        <v>21</v>
      </c>
      <c r="B42" s="578" t="s">
        <v>89</v>
      </c>
      <c r="C42" s="579"/>
      <c r="D42" s="580"/>
      <c r="E42" s="533" t="s">
        <v>54</v>
      </c>
      <c r="F42" s="550"/>
      <c r="G42" s="550"/>
      <c r="H42" s="550"/>
      <c r="I42" s="550"/>
      <c r="J42" s="551"/>
      <c r="K42" s="318">
        <v>2.5</v>
      </c>
      <c r="L42" s="47">
        <f t="shared" si="3"/>
        <v>75</v>
      </c>
      <c r="M42" s="48">
        <f t="shared" si="4"/>
        <v>36</v>
      </c>
      <c r="N42" s="316">
        <v>18</v>
      </c>
      <c r="O42" s="316"/>
      <c r="P42" s="316"/>
      <c r="Q42" s="316"/>
      <c r="R42" s="317">
        <v>18</v>
      </c>
      <c r="S42" s="317"/>
      <c r="T42" s="49"/>
      <c r="U42" s="50">
        <f t="shared" si="5"/>
        <v>39</v>
      </c>
      <c r="V42" s="319"/>
      <c r="W42" s="320">
        <v>1</v>
      </c>
      <c r="X42" s="320">
        <v>1</v>
      </c>
      <c r="Y42" s="321"/>
      <c r="Z42" s="320"/>
      <c r="AA42" s="320"/>
      <c r="AB42" s="320"/>
      <c r="AC42" s="322"/>
      <c r="AD42" s="329">
        <f>SUM(AE42:AG42)</f>
        <v>2</v>
      </c>
      <c r="AE42" s="324">
        <v>1</v>
      </c>
      <c r="AF42" s="320"/>
      <c r="AG42" s="321">
        <v>1</v>
      </c>
      <c r="AH42" s="330"/>
      <c r="AI42" s="331"/>
      <c r="AJ42" s="332"/>
      <c r="AK42" s="333"/>
    </row>
    <row r="43" spans="1:37" s="45" customFormat="1" ht="79.5" customHeight="1">
      <c r="A43" s="98">
        <v>22</v>
      </c>
      <c r="B43" s="578" t="s">
        <v>90</v>
      </c>
      <c r="C43" s="579"/>
      <c r="D43" s="580"/>
      <c r="E43" s="533" t="s">
        <v>54</v>
      </c>
      <c r="F43" s="550"/>
      <c r="G43" s="550"/>
      <c r="H43" s="550"/>
      <c r="I43" s="550"/>
      <c r="J43" s="551"/>
      <c r="K43" s="318">
        <v>4</v>
      </c>
      <c r="L43" s="47">
        <f t="shared" si="3"/>
        <v>120</v>
      </c>
      <c r="M43" s="48">
        <f t="shared" si="4"/>
        <v>72</v>
      </c>
      <c r="N43" s="316">
        <v>36</v>
      </c>
      <c r="O43" s="316"/>
      <c r="P43" s="316"/>
      <c r="Q43" s="316"/>
      <c r="R43" s="317">
        <v>36</v>
      </c>
      <c r="S43" s="317"/>
      <c r="T43" s="49"/>
      <c r="U43" s="50">
        <f t="shared" si="5"/>
        <v>48</v>
      </c>
      <c r="V43" s="319"/>
      <c r="W43" s="320">
        <v>2</v>
      </c>
      <c r="X43" s="320">
        <v>2</v>
      </c>
      <c r="Y43" s="321"/>
      <c r="Z43" s="320"/>
      <c r="AA43" s="320"/>
      <c r="AB43" s="320">
        <v>2</v>
      </c>
      <c r="AC43" s="322"/>
      <c r="AD43" s="323"/>
      <c r="AE43" s="324" t="s">
        <v>91</v>
      </c>
      <c r="AF43" s="320"/>
      <c r="AG43" s="321"/>
      <c r="AH43" s="329">
        <f>SUM(AI43:AK43)</f>
        <v>4</v>
      </c>
      <c r="AI43" s="326">
        <v>2</v>
      </c>
      <c r="AJ43" s="327"/>
      <c r="AK43" s="328">
        <v>2</v>
      </c>
    </row>
    <row r="44" spans="1:37" s="45" customFormat="1" ht="79.5" customHeight="1">
      <c r="A44" s="98">
        <v>23</v>
      </c>
      <c r="B44" s="578" t="s">
        <v>92</v>
      </c>
      <c r="C44" s="579"/>
      <c r="D44" s="580"/>
      <c r="E44" s="533" t="s">
        <v>54</v>
      </c>
      <c r="F44" s="550"/>
      <c r="G44" s="550"/>
      <c r="H44" s="550"/>
      <c r="I44" s="550"/>
      <c r="J44" s="551"/>
      <c r="K44" s="318">
        <v>3</v>
      </c>
      <c r="L44" s="47">
        <f t="shared" si="3"/>
        <v>90</v>
      </c>
      <c r="M44" s="48">
        <f t="shared" si="4"/>
        <v>54</v>
      </c>
      <c r="N44" s="316">
        <v>36</v>
      </c>
      <c r="O44" s="316"/>
      <c r="P44" s="316"/>
      <c r="Q44" s="316"/>
      <c r="R44" s="317">
        <v>18</v>
      </c>
      <c r="S44" s="317"/>
      <c r="T44" s="49"/>
      <c r="U44" s="50">
        <f t="shared" si="5"/>
        <v>36</v>
      </c>
      <c r="V44" s="319"/>
      <c r="W44" s="320">
        <v>1</v>
      </c>
      <c r="X44" s="320">
        <v>1</v>
      </c>
      <c r="Y44" s="321"/>
      <c r="Z44" s="320"/>
      <c r="AA44" s="320">
        <v>1</v>
      </c>
      <c r="AB44" s="320"/>
      <c r="AC44" s="322"/>
      <c r="AD44" s="329">
        <f>SUM(AE44:AG44)</f>
        <v>3</v>
      </c>
      <c r="AE44" s="324">
        <v>2</v>
      </c>
      <c r="AF44" s="320"/>
      <c r="AG44" s="321">
        <v>1</v>
      </c>
      <c r="AH44" s="325"/>
      <c r="AI44" s="326"/>
      <c r="AJ44" s="327"/>
      <c r="AK44" s="328"/>
    </row>
    <row r="45" spans="1:37" s="45" customFormat="1" ht="79.5" customHeight="1">
      <c r="A45" s="98">
        <v>24</v>
      </c>
      <c r="B45" s="578" t="s">
        <v>198</v>
      </c>
      <c r="C45" s="579"/>
      <c r="D45" s="580"/>
      <c r="E45" s="533" t="s">
        <v>54</v>
      </c>
      <c r="F45" s="550"/>
      <c r="G45" s="550"/>
      <c r="H45" s="550"/>
      <c r="I45" s="550"/>
      <c r="J45" s="551"/>
      <c r="K45" s="318">
        <v>5</v>
      </c>
      <c r="L45" s="47">
        <f t="shared" si="3"/>
        <v>150</v>
      </c>
      <c r="M45" s="48">
        <f t="shared" si="4"/>
        <v>72</v>
      </c>
      <c r="N45" s="316">
        <v>36</v>
      </c>
      <c r="O45" s="316"/>
      <c r="P45" s="316">
        <v>18</v>
      </c>
      <c r="Q45" s="316"/>
      <c r="R45" s="317">
        <v>18</v>
      </c>
      <c r="S45" s="317"/>
      <c r="T45" s="49"/>
      <c r="U45" s="50">
        <f t="shared" si="5"/>
        <v>78</v>
      </c>
      <c r="V45" s="319">
        <v>2</v>
      </c>
      <c r="W45" s="320"/>
      <c r="X45" s="320">
        <v>2</v>
      </c>
      <c r="Y45" s="321"/>
      <c r="Z45" s="320"/>
      <c r="AA45" s="320"/>
      <c r="AB45" s="320"/>
      <c r="AC45" s="322"/>
      <c r="AD45" s="323"/>
      <c r="AE45" s="324"/>
      <c r="AF45" s="320"/>
      <c r="AG45" s="321"/>
      <c r="AH45" s="329">
        <f>SUM(AI45:AK45)</f>
        <v>4</v>
      </c>
      <c r="AI45" s="326">
        <v>2</v>
      </c>
      <c r="AJ45" s="327">
        <v>1</v>
      </c>
      <c r="AK45" s="328">
        <v>1</v>
      </c>
    </row>
    <row r="46" spans="1:37" s="45" customFormat="1" ht="79.5" customHeight="1">
      <c r="A46" s="98">
        <v>25</v>
      </c>
      <c r="B46" s="578" t="s">
        <v>199</v>
      </c>
      <c r="C46" s="579"/>
      <c r="D46" s="580"/>
      <c r="E46" s="533" t="s">
        <v>54</v>
      </c>
      <c r="F46" s="550"/>
      <c r="G46" s="550"/>
      <c r="H46" s="550"/>
      <c r="I46" s="550"/>
      <c r="J46" s="551"/>
      <c r="K46" s="318">
        <v>1.5</v>
      </c>
      <c r="L46" s="47">
        <f t="shared" si="3"/>
        <v>45</v>
      </c>
      <c r="M46" s="48"/>
      <c r="N46" s="316"/>
      <c r="O46" s="316"/>
      <c r="P46" s="316"/>
      <c r="Q46" s="316"/>
      <c r="R46" s="317"/>
      <c r="S46" s="317"/>
      <c r="T46" s="49"/>
      <c r="U46" s="50">
        <f t="shared" si="5"/>
        <v>45</v>
      </c>
      <c r="V46" s="319"/>
      <c r="W46" s="320">
        <v>2</v>
      </c>
      <c r="X46" s="320"/>
      <c r="Y46" s="321">
        <v>2</v>
      </c>
      <c r="Z46" s="320"/>
      <c r="AA46" s="320"/>
      <c r="AB46" s="320"/>
      <c r="AC46" s="322"/>
      <c r="AD46" s="323"/>
      <c r="AE46" s="324"/>
      <c r="AF46" s="320"/>
      <c r="AG46" s="321"/>
      <c r="AH46" s="325"/>
      <c r="AI46" s="326"/>
      <c r="AJ46" s="327"/>
      <c r="AK46" s="328"/>
    </row>
    <row r="47" spans="1:37" s="45" customFormat="1" ht="79.5" customHeight="1">
      <c r="A47" s="98">
        <v>26</v>
      </c>
      <c r="B47" s="578" t="s">
        <v>93</v>
      </c>
      <c r="C47" s="579"/>
      <c r="D47" s="580"/>
      <c r="E47" s="533" t="s">
        <v>54</v>
      </c>
      <c r="F47" s="550"/>
      <c r="G47" s="550"/>
      <c r="H47" s="550"/>
      <c r="I47" s="550"/>
      <c r="J47" s="551"/>
      <c r="K47" s="318">
        <v>5</v>
      </c>
      <c r="L47" s="47">
        <f t="shared" si="3"/>
        <v>150</v>
      </c>
      <c r="M47" s="48">
        <f t="shared" si="4"/>
        <v>72</v>
      </c>
      <c r="N47" s="316">
        <v>36</v>
      </c>
      <c r="O47" s="316"/>
      <c r="P47" s="316">
        <v>36</v>
      </c>
      <c r="Q47" s="316"/>
      <c r="R47" s="317"/>
      <c r="S47" s="317"/>
      <c r="T47" s="49"/>
      <c r="U47" s="50">
        <f t="shared" si="5"/>
        <v>78</v>
      </c>
      <c r="V47" s="319">
        <v>2</v>
      </c>
      <c r="W47" s="320"/>
      <c r="X47" s="320">
        <v>2</v>
      </c>
      <c r="Y47" s="321"/>
      <c r="Z47" s="320"/>
      <c r="AA47" s="320">
        <v>2</v>
      </c>
      <c r="AB47" s="320"/>
      <c r="AC47" s="322"/>
      <c r="AD47" s="323"/>
      <c r="AE47" s="324"/>
      <c r="AF47" s="320"/>
      <c r="AG47" s="321"/>
      <c r="AH47" s="329">
        <f>SUM(AI47:AK47)</f>
        <v>4</v>
      </c>
      <c r="AI47" s="326">
        <v>2</v>
      </c>
      <c r="AJ47" s="327">
        <v>2</v>
      </c>
      <c r="AK47" s="328"/>
    </row>
    <row r="48" spans="1:37" s="45" customFormat="1" ht="109.5" customHeight="1">
      <c r="A48" s="98">
        <v>27</v>
      </c>
      <c r="B48" s="578" t="s">
        <v>94</v>
      </c>
      <c r="C48" s="579"/>
      <c r="D48" s="580"/>
      <c r="E48" s="533" t="s">
        <v>54</v>
      </c>
      <c r="F48" s="550"/>
      <c r="G48" s="550"/>
      <c r="H48" s="550"/>
      <c r="I48" s="550"/>
      <c r="J48" s="551"/>
      <c r="K48" s="318">
        <v>4</v>
      </c>
      <c r="L48" s="47">
        <f t="shared" si="3"/>
        <v>120</v>
      </c>
      <c r="M48" s="48">
        <f t="shared" si="4"/>
        <v>54</v>
      </c>
      <c r="N48" s="316">
        <v>36</v>
      </c>
      <c r="O48" s="316"/>
      <c r="P48" s="316">
        <v>18</v>
      </c>
      <c r="Q48" s="316"/>
      <c r="R48" s="317"/>
      <c r="S48" s="317"/>
      <c r="T48" s="49"/>
      <c r="U48" s="50">
        <f t="shared" si="5"/>
        <v>66</v>
      </c>
      <c r="V48" s="319">
        <v>1</v>
      </c>
      <c r="W48" s="320"/>
      <c r="X48" s="320">
        <v>1</v>
      </c>
      <c r="Y48" s="321"/>
      <c r="Z48" s="320"/>
      <c r="AA48" s="320"/>
      <c r="AB48" s="320">
        <v>1</v>
      </c>
      <c r="AC48" s="322"/>
      <c r="AD48" s="329">
        <f>SUM(AE48:AG48)</f>
        <v>3</v>
      </c>
      <c r="AE48" s="331">
        <v>2</v>
      </c>
      <c r="AF48" s="332">
        <v>1</v>
      </c>
      <c r="AG48" s="321"/>
      <c r="AH48" s="329"/>
      <c r="AI48" s="331"/>
      <c r="AJ48" s="332"/>
      <c r="AK48" s="333"/>
    </row>
    <row r="49" spans="1:37" s="45" customFormat="1" ht="109.5" customHeight="1">
      <c r="A49" s="98">
        <v>28</v>
      </c>
      <c r="B49" s="578" t="s">
        <v>95</v>
      </c>
      <c r="C49" s="579"/>
      <c r="D49" s="580"/>
      <c r="E49" s="533" t="s">
        <v>54</v>
      </c>
      <c r="F49" s="550"/>
      <c r="G49" s="550"/>
      <c r="H49" s="550"/>
      <c r="I49" s="550"/>
      <c r="J49" s="551"/>
      <c r="K49" s="318">
        <v>5</v>
      </c>
      <c r="L49" s="47">
        <f t="shared" si="3"/>
        <v>150</v>
      </c>
      <c r="M49" s="48">
        <f t="shared" si="4"/>
        <v>72</v>
      </c>
      <c r="N49" s="316">
        <v>36</v>
      </c>
      <c r="O49" s="316"/>
      <c r="P49" s="316">
        <v>36</v>
      </c>
      <c r="Q49" s="316"/>
      <c r="R49" s="317"/>
      <c r="S49" s="317"/>
      <c r="T49" s="49"/>
      <c r="U49" s="50">
        <f t="shared" si="5"/>
        <v>78</v>
      </c>
      <c r="V49" s="319">
        <v>2</v>
      </c>
      <c r="W49" s="320"/>
      <c r="X49" s="320">
        <v>2</v>
      </c>
      <c r="Y49" s="321"/>
      <c r="Z49" s="320"/>
      <c r="AA49" s="320"/>
      <c r="AB49" s="320">
        <v>2</v>
      </c>
      <c r="AC49" s="322"/>
      <c r="AD49" s="323"/>
      <c r="AE49" s="324"/>
      <c r="AF49" s="320"/>
      <c r="AG49" s="321"/>
      <c r="AH49" s="329">
        <f>SUM(AI49:AK49)</f>
        <v>4</v>
      </c>
      <c r="AI49" s="331">
        <v>2</v>
      </c>
      <c r="AJ49" s="332">
        <v>2</v>
      </c>
      <c r="AK49" s="333"/>
    </row>
    <row r="50" spans="1:37" s="45" customFormat="1" ht="79.5" customHeight="1" thickBot="1">
      <c r="A50" s="98">
        <v>29</v>
      </c>
      <c r="B50" s="593" t="s">
        <v>96</v>
      </c>
      <c r="C50" s="594"/>
      <c r="D50" s="595"/>
      <c r="E50" s="596" t="s">
        <v>54</v>
      </c>
      <c r="F50" s="597"/>
      <c r="G50" s="597"/>
      <c r="H50" s="597"/>
      <c r="I50" s="597"/>
      <c r="J50" s="598"/>
      <c r="K50" s="334">
        <v>4</v>
      </c>
      <c r="L50" s="176">
        <f t="shared" si="3"/>
        <v>120</v>
      </c>
      <c r="M50" s="177">
        <f t="shared" si="4"/>
        <v>72</v>
      </c>
      <c r="N50" s="335">
        <v>36</v>
      </c>
      <c r="O50" s="335"/>
      <c r="P50" s="335">
        <v>36</v>
      </c>
      <c r="Q50" s="335"/>
      <c r="R50" s="336"/>
      <c r="S50" s="336"/>
      <c r="T50" s="178"/>
      <c r="U50" s="179">
        <f t="shared" si="5"/>
        <v>48</v>
      </c>
      <c r="V50" s="337"/>
      <c r="W50" s="338">
        <v>2</v>
      </c>
      <c r="X50" s="338">
        <v>2</v>
      </c>
      <c r="Y50" s="339"/>
      <c r="Z50" s="338"/>
      <c r="AA50" s="338"/>
      <c r="AB50" s="338"/>
      <c r="AC50" s="340"/>
      <c r="AD50" s="341"/>
      <c r="AE50" s="342"/>
      <c r="AF50" s="338"/>
      <c r="AG50" s="339"/>
      <c r="AH50" s="329">
        <f>SUM(AI50:AK50)</f>
        <v>4</v>
      </c>
      <c r="AI50" s="343">
        <v>2</v>
      </c>
      <c r="AJ50" s="344">
        <v>2</v>
      </c>
      <c r="AK50" s="345"/>
    </row>
    <row r="51" spans="1:37" s="45" customFormat="1" ht="48" customHeight="1" thickBot="1">
      <c r="A51" s="587" t="s">
        <v>69</v>
      </c>
      <c r="B51" s="588"/>
      <c r="C51" s="588"/>
      <c r="D51" s="588"/>
      <c r="E51" s="588"/>
      <c r="F51" s="588"/>
      <c r="G51" s="588"/>
      <c r="H51" s="588"/>
      <c r="I51" s="588"/>
      <c r="J51" s="589"/>
      <c r="K51" s="148">
        <f>SUM(K38:K50)</f>
        <v>47</v>
      </c>
      <c r="L51" s="149">
        <f aca="true" t="shared" si="6" ref="L51:U51">SUM(L38:L50)</f>
        <v>1410</v>
      </c>
      <c r="M51" s="150">
        <f t="shared" si="6"/>
        <v>702</v>
      </c>
      <c r="N51" s="151">
        <f t="shared" si="6"/>
        <v>360</v>
      </c>
      <c r="O51" s="151"/>
      <c r="P51" s="151">
        <f t="shared" si="6"/>
        <v>162</v>
      </c>
      <c r="Q51" s="151"/>
      <c r="R51" s="151">
        <f t="shared" si="6"/>
        <v>180</v>
      </c>
      <c r="S51" s="151"/>
      <c r="T51" s="151"/>
      <c r="U51" s="152">
        <f t="shared" si="6"/>
        <v>708</v>
      </c>
      <c r="V51" s="59">
        <f>COUNTA(V37:V50)</f>
        <v>6</v>
      </c>
      <c r="W51" s="100">
        <f aca="true" t="shared" si="7" ref="W51:AB51">COUNTA(W37:W50)</f>
        <v>8</v>
      </c>
      <c r="X51" s="100">
        <f t="shared" si="7"/>
        <v>11</v>
      </c>
      <c r="Y51" s="100">
        <f t="shared" si="7"/>
        <v>1</v>
      </c>
      <c r="Z51" s="100">
        <f t="shared" si="7"/>
        <v>1</v>
      </c>
      <c r="AA51" s="100">
        <f t="shared" si="7"/>
        <v>2</v>
      </c>
      <c r="AB51" s="100">
        <f t="shared" si="7"/>
        <v>6</v>
      </c>
      <c r="AC51" s="100"/>
      <c r="AD51" s="101">
        <f>SUM(AD37:AD50)</f>
        <v>15</v>
      </c>
      <c r="AE51" s="100">
        <f aca="true" t="shared" si="8" ref="AE51:AK51">SUM(AE37:AE50)</f>
        <v>8</v>
      </c>
      <c r="AF51" s="57">
        <f t="shared" si="8"/>
        <v>2</v>
      </c>
      <c r="AG51" s="58">
        <f t="shared" si="8"/>
        <v>5</v>
      </c>
      <c r="AH51" s="101">
        <f>SUM(AH37:AH50)</f>
        <v>24</v>
      </c>
      <c r="AI51" s="100">
        <f t="shared" si="8"/>
        <v>12</v>
      </c>
      <c r="AJ51" s="57">
        <f t="shared" si="8"/>
        <v>7</v>
      </c>
      <c r="AK51" s="58">
        <f t="shared" si="8"/>
        <v>5</v>
      </c>
    </row>
    <row r="52" spans="1:37" s="45" customFormat="1" ht="48" customHeight="1" thickBot="1">
      <c r="A52" s="587" t="s">
        <v>67</v>
      </c>
      <c r="B52" s="588"/>
      <c r="C52" s="588"/>
      <c r="D52" s="588"/>
      <c r="E52" s="588"/>
      <c r="F52" s="588"/>
      <c r="G52" s="588"/>
      <c r="H52" s="588"/>
      <c r="I52" s="588"/>
      <c r="J52" s="589"/>
      <c r="K52" s="148">
        <f>K32+K51</f>
        <v>54</v>
      </c>
      <c r="L52" s="149">
        <f>L32+L51</f>
        <v>1620</v>
      </c>
      <c r="M52" s="150">
        <f>M32+M51</f>
        <v>810</v>
      </c>
      <c r="N52" s="151">
        <f>N32+N51</f>
        <v>396</v>
      </c>
      <c r="O52" s="151"/>
      <c r="P52" s="151">
        <f>P32+P51</f>
        <v>216</v>
      </c>
      <c r="Q52" s="151"/>
      <c r="R52" s="151">
        <f>R32+R51</f>
        <v>198</v>
      </c>
      <c r="S52" s="151"/>
      <c r="T52" s="151"/>
      <c r="U52" s="152">
        <f aca="true" t="shared" si="9" ref="U52:AK52">U32+U51</f>
        <v>810</v>
      </c>
      <c r="V52" s="59">
        <f t="shared" si="9"/>
        <v>7</v>
      </c>
      <c r="W52" s="100">
        <f t="shared" si="9"/>
        <v>9</v>
      </c>
      <c r="X52" s="100">
        <f t="shared" si="9"/>
        <v>13</v>
      </c>
      <c r="Y52" s="100">
        <f t="shared" si="9"/>
        <v>1</v>
      </c>
      <c r="Z52" s="100">
        <f t="shared" si="9"/>
        <v>1</v>
      </c>
      <c r="AA52" s="100">
        <f t="shared" si="9"/>
        <v>2</v>
      </c>
      <c r="AB52" s="100">
        <f t="shared" si="9"/>
        <v>8</v>
      </c>
      <c r="AC52" s="100"/>
      <c r="AD52" s="101">
        <f t="shared" si="9"/>
        <v>21</v>
      </c>
      <c r="AE52" s="100">
        <f t="shared" si="9"/>
        <v>10</v>
      </c>
      <c r="AF52" s="57">
        <f t="shared" si="9"/>
        <v>5</v>
      </c>
      <c r="AG52" s="58">
        <f t="shared" si="9"/>
        <v>6</v>
      </c>
      <c r="AH52" s="101">
        <f t="shared" si="9"/>
        <v>24</v>
      </c>
      <c r="AI52" s="100">
        <f t="shared" si="9"/>
        <v>12</v>
      </c>
      <c r="AJ52" s="57">
        <f t="shared" si="9"/>
        <v>7</v>
      </c>
      <c r="AK52" s="58">
        <f t="shared" si="9"/>
        <v>5</v>
      </c>
    </row>
    <row r="53" spans="1:37" s="45" customFormat="1" ht="48" customHeight="1" thickBot="1">
      <c r="A53" s="620" t="s">
        <v>70</v>
      </c>
      <c r="B53" s="621"/>
      <c r="C53" s="621"/>
      <c r="D53" s="621"/>
      <c r="E53" s="621"/>
      <c r="F53" s="621"/>
      <c r="G53" s="621"/>
      <c r="H53" s="621"/>
      <c r="I53" s="621"/>
      <c r="J53" s="621"/>
      <c r="K53" s="148">
        <f>K52</f>
        <v>54</v>
      </c>
      <c r="L53" s="149">
        <f aca="true" t="shared" si="10" ref="L53:AK53">L52</f>
        <v>1620</v>
      </c>
      <c r="M53" s="150">
        <f t="shared" si="10"/>
        <v>810</v>
      </c>
      <c r="N53" s="151">
        <f t="shared" si="10"/>
        <v>396</v>
      </c>
      <c r="O53" s="151"/>
      <c r="P53" s="151">
        <f t="shared" si="10"/>
        <v>216</v>
      </c>
      <c r="Q53" s="151"/>
      <c r="R53" s="151">
        <f t="shared" si="10"/>
        <v>198</v>
      </c>
      <c r="S53" s="151"/>
      <c r="T53" s="151"/>
      <c r="U53" s="152">
        <f t="shared" si="10"/>
        <v>810</v>
      </c>
      <c r="V53" s="59">
        <f t="shared" si="10"/>
        <v>7</v>
      </c>
      <c r="W53" s="100">
        <f t="shared" si="10"/>
        <v>9</v>
      </c>
      <c r="X53" s="100">
        <f t="shared" si="10"/>
        <v>13</v>
      </c>
      <c r="Y53" s="100">
        <f t="shared" si="10"/>
        <v>1</v>
      </c>
      <c r="Z53" s="100">
        <f t="shared" si="10"/>
        <v>1</v>
      </c>
      <c r="AA53" s="100">
        <f t="shared" si="10"/>
        <v>2</v>
      </c>
      <c r="AB53" s="100">
        <f t="shared" si="10"/>
        <v>8</v>
      </c>
      <c r="AC53" s="100"/>
      <c r="AD53" s="346">
        <f t="shared" si="10"/>
        <v>21</v>
      </c>
      <c r="AE53" s="347">
        <f t="shared" si="10"/>
        <v>10</v>
      </c>
      <c r="AF53" s="348">
        <f t="shared" si="10"/>
        <v>5</v>
      </c>
      <c r="AG53" s="349">
        <f t="shared" si="10"/>
        <v>6</v>
      </c>
      <c r="AH53" s="346">
        <f t="shared" si="10"/>
        <v>24</v>
      </c>
      <c r="AI53" s="347">
        <f t="shared" si="10"/>
        <v>12</v>
      </c>
      <c r="AJ53" s="348">
        <f t="shared" si="10"/>
        <v>7</v>
      </c>
      <c r="AK53" s="58">
        <f t="shared" si="10"/>
        <v>5</v>
      </c>
    </row>
    <row r="54" spans="1:37" s="45" customFormat="1" ht="48" customHeight="1">
      <c r="A54" s="436"/>
      <c r="B54" s="60"/>
      <c r="C54" s="437"/>
      <c r="D54" s="616" t="s">
        <v>241</v>
      </c>
      <c r="E54" s="616"/>
      <c r="F54" s="616"/>
      <c r="G54" s="616"/>
      <c r="H54" s="616"/>
      <c r="I54" s="617"/>
      <c r="J54" s="613" t="s">
        <v>36</v>
      </c>
      <c r="K54" s="601" t="s">
        <v>37</v>
      </c>
      <c r="L54" s="602"/>
      <c r="M54" s="602"/>
      <c r="N54" s="602"/>
      <c r="O54" s="602"/>
      <c r="P54" s="602"/>
      <c r="Q54" s="602"/>
      <c r="R54" s="602"/>
      <c r="S54" s="602"/>
      <c r="T54" s="602"/>
      <c r="U54" s="603"/>
      <c r="V54" s="64">
        <f>V53</f>
        <v>7</v>
      </c>
      <c r="W54" s="65"/>
      <c r="X54" s="65"/>
      <c r="Y54" s="66"/>
      <c r="Z54" s="65"/>
      <c r="AA54" s="65"/>
      <c r="AB54" s="65"/>
      <c r="AC54" s="67"/>
      <c r="AD54" s="350">
        <v>3</v>
      </c>
      <c r="AE54" s="351"/>
      <c r="AF54" s="351"/>
      <c r="AG54" s="352"/>
      <c r="AH54" s="353">
        <v>4</v>
      </c>
      <c r="AI54" s="354"/>
      <c r="AJ54" s="354"/>
      <c r="AK54" s="120"/>
    </row>
    <row r="55" spans="1:37" s="45" customFormat="1" ht="48" customHeight="1">
      <c r="A55" s="438"/>
      <c r="B55" s="72" t="s">
        <v>40</v>
      </c>
      <c r="C55" s="192"/>
      <c r="D55" s="618"/>
      <c r="E55" s="618"/>
      <c r="F55" s="618"/>
      <c r="G55" s="618"/>
      <c r="H55" s="618"/>
      <c r="I55" s="619"/>
      <c r="J55" s="614"/>
      <c r="K55" s="604" t="s">
        <v>38</v>
      </c>
      <c r="L55" s="605"/>
      <c r="M55" s="605"/>
      <c r="N55" s="605"/>
      <c r="O55" s="605"/>
      <c r="P55" s="605"/>
      <c r="Q55" s="605"/>
      <c r="R55" s="605"/>
      <c r="S55" s="605"/>
      <c r="T55" s="605"/>
      <c r="U55" s="606"/>
      <c r="V55" s="68"/>
      <c r="W55" s="69">
        <f>W53</f>
        <v>9</v>
      </c>
      <c r="X55" s="69"/>
      <c r="Y55" s="70"/>
      <c r="Z55" s="69"/>
      <c r="AA55" s="69"/>
      <c r="AB55" s="69"/>
      <c r="AC55" s="71"/>
      <c r="AD55" s="355"/>
      <c r="AE55" s="356">
        <v>5</v>
      </c>
      <c r="AF55" s="356"/>
      <c r="AG55" s="357"/>
      <c r="AH55" s="358"/>
      <c r="AI55" s="359">
        <v>4</v>
      </c>
      <c r="AJ55" s="359"/>
      <c r="AK55" s="121"/>
    </row>
    <row r="56" spans="1:37" s="45" customFormat="1" ht="48" customHeight="1">
      <c r="A56" s="438"/>
      <c r="B56" s="74" t="s">
        <v>42</v>
      </c>
      <c r="C56" s="74"/>
      <c r="D56" s="618" t="s">
        <v>242</v>
      </c>
      <c r="E56" s="618"/>
      <c r="F56" s="618"/>
      <c r="G56" s="618"/>
      <c r="H56" s="618"/>
      <c r="I56" s="619"/>
      <c r="J56" s="614"/>
      <c r="K56" s="607" t="s">
        <v>39</v>
      </c>
      <c r="L56" s="608"/>
      <c r="M56" s="608"/>
      <c r="N56" s="608"/>
      <c r="O56" s="608"/>
      <c r="P56" s="608"/>
      <c r="Q56" s="608"/>
      <c r="R56" s="608"/>
      <c r="S56" s="608"/>
      <c r="T56" s="608"/>
      <c r="U56" s="609"/>
      <c r="V56" s="68"/>
      <c r="W56" s="69"/>
      <c r="X56" s="69">
        <f>X53</f>
        <v>13</v>
      </c>
      <c r="Y56" s="70"/>
      <c r="Z56" s="69"/>
      <c r="AA56" s="69"/>
      <c r="AB56" s="69"/>
      <c r="AC56" s="71"/>
      <c r="AD56" s="355"/>
      <c r="AE56" s="356"/>
      <c r="AF56" s="356">
        <v>7</v>
      </c>
      <c r="AG56" s="357"/>
      <c r="AH56" s="358"/>
      <c r="AI56" s="359"/>
      <c r="AJ56" s="359">
        <v>6</v>
      </c>
      <c r="AK56" s="121"/>
    </row>
    <row r="57" spans="1:37" s="45" customFormat="1" ht="48" customHeight="1">
      <c r="A57" s="438"/>
      <c r="B57" s="74" t="s">
        <v>44</v>
      </c>
      <c r="C57" s="74"/>
      <c r="D57" s="618"/>
      <c r="E57" s="618"/>
      <c r="F57" s="618"/>
      <c r="G57" s="618"/>
      <c r="H57" s="618"/>
      <c r="I57" s="619"/>
      <c r="J57" s="614"/>
      <c r="K57" s="604" t="s">
        <v>41</v>
      </c>
      <c r="L57" s="605"/>
      <c r="M57" s="605"/>
      <c r="N57" s="605"/>
      <c r="O57" s="605"/>
      <c r="P57" s="605"/>
      <c r="Q57" s="605"/>
      <c r="R57" s="605"/>
      <c r="S57" s="605"/>
      <c r="T57" s="605"/>
      <c r="U57" s="606"/>
      <c r="V57" s="68"/>
      <c r="W57" s="69"/>
      <c r="X57" s="69"/>
      <c r="Y57" s="70">
        <f>Y53</f>
        <v>1</v>
      </c>
      <c r="Z57" s="69"/>
      <c r="AA57" s="69"/>
      <c r="AB57" s="69"/>
      <c r="AC57" s="71"/>
      <c r="AD57" s="355"/>
      <c r="AE57" s="356"/>
      <c r="AF57" s="356"/>
      <c r="AG57" s="357"/>
      <c r="AH57" s="358"/>
      <c r="AI57" s="359"/>
      <c r="AJ57" s="359"/>
      <c r="AK57" s="121">
        <v>1</v>
      </c>
    </row>
    <row r="58" spans="1:37" s="45" customFormat="1" ht="48" customHeight="1">
      <c r="A58" s="438"/>
      <c r="B58" s="74" t="s">
        <v>45</v>
      </c>
      <c r="C58" s="73"/>
      <c r="D58" s="618" t="s">
        <v>245</v>
      </c>
      <c r="E58" s="618"/>
      <c r="F58" s="618"/>
      <c r="G58" s="618"/>
      <c r="H58" s="618"/>
      <c r="I58" s="619"/>
      <c r="J58" s="614"/>
      <c r="K58" s="604" t="s">
        <v>43</v>
      </c>
      <c r="L58" s="605"/>
      <c r="M58" s="605"/>
      <c r="N58" s="605"/>
      <c r="O58" s="605"/>
      <c r="P58" s="605"/>
      <c r="Q58" s="605"/>
      <c r="R58" s="605"/>
      <c r="S58" s="605"/>
      <c r="T58" s="605"/>
      <c r="U58" s="606"/>
      <c r="V58" s="68"/>
      <c r="W58" s="69"/>
      <c r="X58" s="69"/>
      <c r="Y58" s="70"/>
      <c r="Z58" s="69">
        <f>Z53</f>
        <v>1</v>
      </c>
      <c r="AA58" s="69"/>
      <c r="AB58" s="69"/>
      <c r="AC58" s="71"/>
      <c r="AD58" s="355">
        <v>1</v>
      </c>
      <c r="AE58" s="356"/>
      <c r="AF58" s="356"/>
      <c r="AG58" s="357"/>
      <c r="AH58" s="358"/>
      <c r="AI58" s="359"/>
      <c r="AJ58" s="359"/>
      <c r="AK58" s="121"/>
    </row>
    <row r="59" spans="1:37" s="45" customFormat="1" ht="48" customHeight="1">
      <c r="A59" s="438"/>
      <c r="B59" s="74" t="s">
        <v>46</v>
      </c>
      <c r="C59" s="74"/>
      <c r="D59" s="74"/>
      <c r="E59" s="61"/>
      <c r="F59" s="61"/>
      <c r="G59" s="62"/>
      <c r="H59" s="62"/>
      <c r="I59" s="62"/>
      <c r="J59" s="614"/>
      <c r="K59" s="604" t="s">
        <v>24</v>
      </c>
      <c r="L59" s="605"/>
      <c r="M59" s="605"/>
      <c r="N59" s="605"/>
      <c r="O59" s="605"/>
      <c r="P59" s="605"/>
      <c r="Q59" s="605"/>
      <c r="R59" s="605"/>
      <c r="S59" s="605"/>
      <c r="T59" s="605"/>
      <c r="U59" s="606"/>
      <c r="V59" s="68"/>
      <c r="W59" s="69"/>
      <c r="X59" s="69"/>
      <c r="Y59" s="70"/>
      <c r="Z59" s="69"/>
      <c r="AA59" s="69">
        <f>AA53</f>
        <v>2</v>
      </c>
      <c r="AB59" s="69"/>
      <c r="AC59" s="71"/>
      <c r="AD59" s="355"/>
      <c r="AE59" s="356">
        <v>1</v>
      </c>
      <c r="AF59" s="356"/>
      <c r="AG59" s="357"/>
      <c r="AH59" s="358"/>
      <c r="AI59" s="359">
        <v>1</v>
      </c>
      <c r="AJ59" s="359"/>
      <c r="AK59" s="121"/>
    </row>
    <row r="60" spans="1:37" s="45" customFormat="1" ht="48" customHeight="1">
      <c r="A60" s="438"/>
      <c r="B60" s="74" t="s">
        <v>110</v>
      </c>
      <c r="G60" s="62"/>
      <c r="H60" s="62"/>
      <c r="I60" s="62"/>
      <c r="J60" s="614"/>
      <c r="K60" s="604" t="s">
        <v>25</v>
      </c>
      <c r="L60" s="605"/>
      <c r="M60" s="605"/>
      <c r="N60" s="605"/>
      <c r="O60" s="605"/>
      <c r="P60" s="605"/>
      <c r="Q60" s="605"/>
      <c r="R60" s="605"/>
      <c r="S60" s="605"/>
      <c r="T60" s="605"/>
      <c r="U60" s="606"/>
      <c r="V60" s="68"/>
      <c r="W60" s="69"/>
      <c r="X60" s="69"/>
      <c r="Y60" s="70"/>
      <c r="Z60" s="69"/>
      <c r="AA60" s="69"/>
      <c r="AB60" s="69">
        <f>AB53</f>
        <v>8</v>
      </c>
      <c r="AC60" s="71"/>
      <c r="AD60" s="355"/>
      <c r="AE60" s="356"/>
      <c r="AF60" s="356">
        <v>4</v>
      </c>
      <c r="AG60" s="357"/>
      <c r="AH60" s="358"/>
      <c r="AI60" s="359"/>
      <c r="AJ60" s="359">
        <v>4</v>
      </c>
      <c r="AK60" s="121"/>
    </row>
    <row r="61" spans="1:37" s="45" customFormat="1" ht="48" customHeight="1" thickBot="1">
      <c r="A61" s="438"/>
      <c r="B61" s="74" t="s">
        <v>111</v>
      </c>
      <c r="G61" s="62"/>
      <c r="H61" s="62"/>
      <c r="I61" s="62"/>
      <c r="J61" s="615"/>
      <c r="K61" s="610" t="s">
        <v>47</v>
      </c>
      <c r="L61" s="611"/>
      <c r="M61" s="611"/>
      <c r="N61" s="611"/>
      <c r="O61" s="611"/>
      <c r="P61" s="611"/>
      <c r="Q61" s="611"/>
      <c r="R61" s="611"/>
      <c r="S61" s="611"/>
      <c r="T61" s="611"/>
      <c r="U61" s="612"/>
      <c r="V61" s="76"/>
      <c r="W61" s="77"/>
      <c r="X61" s="77"/>
      <c r="Y61" s="78"/>
      <c r="Z61" s="77"/>
      <c r="AA61" s="77"/>
      <c r="AB61" s="77"/>
      <c r="AC61" s="79"/>
      <c r="AD61" s="360"/>
      <c r="AE61" s="361"/>
      <c r="AF61" s="361"/>
      <c r="AG61" s="362"/>
      <c r="AH61" s="363"/>
      <c r="AI61" s="364"/>
      <c r="AJ61" s="364"/>
      <c r="AK61" s="122"/>
    </row>
    <row r="62" spans="5:21" s="45" customFormat="1" ht="15.75" customHeight="1">
      <c r="E62" s="80"/>
      <c r="F62" s="80"/>
      <c r="G62" s="80"/>
      <c r="H62" s="80"/>
      <c r="I62" s="80"/>
      <c r="J62" s="80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</row>
    <row r="63" spans="1:37" s="145" customFormat="1" ht="44.25">
      <c r="A63" s="142"/>
      <c r="B63" s="142"/>
      <c r="C63" s="143"/>
      <c r="D63" s="143"/>
      <c r="E63" s="143"/>
      <c r="F63" s="143"/>
      <c r="G63" s="144"/>
      <c r="H63" s="144"/>
      <c r="I63" s="144"/>
      <c r="J63" s="144"/>
      <c r="K63" s="599" t="s">
        <v>183</v>
      </c>
      <c r="L63" s="599"/>
      <c r="M63" s="599"/>
      <c r="N63" s="599"/>
      <c r="O63" s="599"/>
      <c r="P63" s="599"/>
      <c r="Q63" s="599"/>
      <c r="R63" s="599"/>
      <c r="S63" s="599"/>
      <c r="T63" s="599"/>
      <c r="U63" s="599"/>
      <c r="V63" s="599"/>
      <c r="W63" s="599"/>
      <c r="X63" s="599"/>
      <c r="Y63" s="599"/>
      <c r="Z63" s="599"/>
      <c r="AA63" s="599"/>
      <c r="AB63" s="599"/>
      <c r="AC63" s="599"/>
      <c r="AD63" s="599"/>
      <c r="AE63" s="599"/>
      <c r="AF63" s="599"/>
      <c r="AG63" s="599"/>
      <c r="AH63" s="599"/>
      <c r="AI63" s="599"/>
      <c r="AJ63" s="599"/>
      <c r="AK63" s="599"/>
    </row>
    <row r="64" spans="3:37" s="266" customFormat="1" ht="124.5" customHeight="1">
      <c r="C64" s="267" t="s">
        <v>57</v>
      </c>
      <c r="D64" s="268"/>
      <c r="E64" s="269"/>
      <c r="F64" s="270"/>
      <c r="G64" s="271"/>
      <c r="H64" s="271"/>
      <c r="I64" s="600" t="s">
        <v>58</v>
      </c>
      <c r="J64" s="600"/>
      <c r="K64" s="600"/>
      <c r="L64" s="600"/>
      <c r="M64" s="600"/>
      <c r="N64" s="600"/>
      <c r="O64" s="268"/>
      <c r="P64" s="272"/>
      <c r="Q64" s="272"/>
      <c r="S64" s="273" t="s">
        <v>59</v>
      </c>
      <c r="T64" s="273"/>
      <c r="U64" s="273"/>
      <c r="V64" s="273"/>
      <c r="W64" s="273"/>
      <c r="X64" s="274"/>
      <c r="Y64" s="274"/>
      <c r="Z64" s="274"/>
      <c r="AA64" s="270"/>
      <c r="AB64" s="270"/>
      <c r="AC64" s="600" t="s">
        <v>60</v>
      </c>
      <c r="AD64" s="600"/>
      <c r="AE64" s="600"/>
      <c r="AF64" s="600"/>
      <c r="AG64" s="600"/>
      <c r="AH64" s="600"/>
      <c r="AI64" s="600"/>
      <c r="AJ64" s="600"/>
      <c r="AK64" s="268"/>
    </row>
    <row r="65" spans="3:32" s="45" customFormat="1" ht="24.75" customHeight="1">
      <c r="C65" s="85"/>
      <c r="D65" s="91"/>
      <c r="E65" s="92"/>
      <c r="F65" s="93"/>
      <c r="G65" s="88"/>
      <c r="H65" s="88"/>
      <c r="I65" s="86"/>
      <c r="J65" s="94"/>
      <c r="K65" s="90"/>
      <c r="L65" s="86"/>
      <c r="N65" s="84"/>
      <c r="O65" s="84"/>
      <c r="P65" s="84"/>
      <c r="Q65" s="83"/>
      <c r="R65" s="83"/>
      <c r="S65" s="83"/>
      <c r="T65" s="84"/>
      <c r="U65" s="95"/>
      <c r="V65" s="92"/>
      <c r="W65" s="92"/>
      <c r="X65" s="87"/>
      <c r="Y65" s="87"/>
      <c r="Z65" s="88"/>
      <c r="AA65" s="86"/>
      <c r="AB65" s="89"/>
      <c r="AC65" s="89"/>
      <c r="AD65" s="90"/>
      <c r="AE65" s="89"/>
      <c r="AF65" s="86"/>
    </row>
    <row r="66" spans="3:10" ht="12.75" customHeight="1">
      <c r="C66" s="1"/>
      <c r="D66" s="96"/>
      <c r="E66" s="1"/>
      <c r="F66" s="96"/>
      <c r="G66" s="1"/>
      <c r="H66" s="1"/>
      <c r="I66" s="1"/>
      <c r="J66" s="1"/>
    </row>
  </sheetData>
  <sheetProtection/>
  <mergeCells count="129">
    <mergeCell ref="K57:U57"/>
    <mergeCell ref="K58:U58"/>
    <mergeCell ref="K60:U60"/>
    <mergeCell ref="A51:J51"/>
    <mergeCell ref="A52:J52"/>
    <mergeCell ref="A53:J53"/>
    <mergeCell ref="D56:I57"/>
    <mergeCell ref="D58:I58"/>
    <mergeCell ref="K63:AK63"/>
    <mergeCell ref="I64:N64"/>
    <mergeCell ref="AC64:AJ64"/>
    <mergeCell ref="K54:U54"/>
    <mergeCell ref="K59:U59"/>
    <mergeCell ref="K55:U55"/>
    <mergeCell ref="K56:U56"/>
    <mergeCell ref="K61:U61"/>
    <mergeCell ref="J54:J61"/>
    <mergeCell ref="D54:I55"/>
    <mergeCell ref="B47:D47"/>
    <mergeCell ref="E47:J47"/>
    <mergeCell ref="B48:D48"/>
    <mergeCell ref="E48:J48"/>
    <mergeCell ref="B49:D49"/>
    <mergeCell ref="E49:J49"/>
    <mergeCell ref="B50:D50"/>
    <mergeCell ref="E50:J50"/>
    <mergeCell ref="B42:D42"/>
    <mergeCell ref="E42:J42"/>
    <mergeCell ref="B43:D43"/>
    <mergeCell ref="E43:J43"/>
    <mergeCell ref="B45:D45"/>
    <mergeCell ref="E45:J45"/>
    <mergeCell ref="B46:D46"/>
    <mergeCell ref="E46:J46"/>
    <mergeCell ref="B40:D40"/>
    <mergeCell ref="E40:J40"/>
    <mergeCell ref="B41:D41"/>
    <mergeCell ref="E41:J41"/>
    <mergeCell ref="B44:D44"/>
    <mergeCell ref="E44:J44"/>
    <mergeCell ref="B35:D35"/>
    <mergeCell ref="E35:J35"/>
    <mergeCell ref="B36:D36"/>
    <mergeCell ref="E36:J36"/>
    <mergeCell ref="B38:D38"/>
    <mergeCell ref="E38:J38"/>
    <mergeCell ref="B39:D39"/>
    <mergeCell ref="E39:J39"/>
    <mergeCell ref="B29:D29"/>
    <mergeCell ref="E29:J29"/>
    <mergeCell ref="B37:D37"/>
    <mergeCell ref="E37:J37"/>
    <mergeCell ref="B31:D31"/>
    <mergeCell ref="E31:J31"/>
    <mergeCell ref="A32:J32"/>
    <mergeCell ref="A33:AK33"/>
    <mergeCell ref="B34:D34"/>
    <mergeCell ref="E34:J34"/>
    <mergeCell ref="B30:D30"/>
    <mergeCell ref="E30:J30"/>
    <mergeCell ref="B25:D25"/>
    <mergeCell ref="E25:J25"/>
    <mergeCell ref="B26:D26"/>
    <mergeCell ref="E26:J26"/>
    <mergeCell ref="B27:D27"/>
    <mergeCell ref="E27:J27"/>
    <mergeCell ref="B28:D28"/>
    <mergeCell ref="E28:J28"/>
    <mergeCell ref="B23:D23"/>
    <mergeCell ref="E23:J23"/>
    <mergeCell ref="AH14:AK14"/>
    <mergeCell ref="U11:U17"/>
    <mergeCell ref="M14:M17"/>
    <mergeCell ref="N14:T14"/>
    <mergeCell ref="N15:O16"/>
    <mergeCell ref="P15:Q16"/>
    <mergeCell ref="B24:D24"/>
    <mergeCell ref="E24:J24"/>
    <mergeCell ref="B18:D18"/>
    <mergeCell ref="E18:J18"/>
    <mergeCell ref="A19:AK19"/>
    <mergeCell ref="A20:AK20"/>
    <mergeCell ref="B21:D21"/>
    <mergeCell ref="E21:J21"/>
    <mergeCell ref="B22:D22"/>
    <mergeCell ref="E22:J22"/>
    <mergeCell ref="AN15:AN17"/>
    <mergeCell ref="AD16:AD17"/>
    <mergeCell ref="AE16:AG16"/>
    <mergeCell ref="AH16:AH17"/>
    <mergeCell ref="AI16:AK16"/>
    <mergeCell ref="AD15:AG15"/>
    <mergeCell ref="AH15:AK15"/>
    <mergeCell ref="AD11:AK11"/>
    <mergeCell ref="AD12:AK12"/>
    <mergeCell ref="V13:V17"/>
    <mergeCell ref="W13:W17"/>
    <mergeCell ref="X13:X17"/>
    <mergeCell ref="Y13:Y17"/>
    <mergeCell ref="Z13:Z17"/>
    <mergeCell ref="AA13:AA17"/>
    <mergeCell ref="AD14:AG14"/>
    <mergeCell ref="L7:Y7"/>
    <mergeCell ref="AF7:AJ7"/>
    <mergeCell ref="AE8:AK9"/>
    <mergeCell ref="M11:T13"/>
    <mergeCell ref="R15:S16"/>
    <mergeCell ref="T15:T17"/>
    <mergeCell ref="AB13:AB17"/>
    <mergeCell ref="AC13:AC17"/>
    <mergeCell ref="AD13:AK13"/>
    <mergeCell ref="V11:AC12"/>
    <mergeCell ref="B9:D9"/>
    <mergeCell ref="E9:H9"/>
    <mergeCell ref="A11:A17"/>
    <mergeCell ref="B11:D17"/>
    <mergeCell ref="E11:J17"/>
    <mergeCell ref="K11:L13"/>
    <mergeCell ref="K14:K17"/>
    <mergeCell ref="L14:L17"/>
    <mergeCell ref="D1:AK1"/>
    <mergeCell ref="A2:AG2"/>
    <mergeCell ref="B4:C4"/>
    <mergeCell ref="J4:Y4"/>
    <mergeCell ref="A5:D6"/>
    <mergeCell ref="J5:Y5"/>
    <mergeCell ref="AF5:AJ5"/>
    <mergeCell ref="AF6:AJ6"/>
    <mergeCell ref="E3:AI3"/>
  </mergeCells>
  <printOptions horizontalCentered="1"/>
  <pageMargins left="0.7874015748031497" right="0.1968503937007874" top="0.1968503937007874" bottom="0.1968503937007874" header="0" footer="0"/>
  <pageSetup fitToHeight="2" fitToWidth="1" horizontalDpi="300" verticalDpi="300" orientation="landscape" paperSize="9" scale="2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89"/>
  <sheetViews>
    <sheetView zoomScale="40" zoomScaleNormal="40" zoomScaleSheetLayoutView="25" zoomScalePageLayoutView="0" workbookViewId="0" topLeftCell="A67">
      <selection activeCell="D77" sqref="D77:I78"/>
    </sheetView>
  </sheetViews>
  <sheetFormatPr defaultColWidth="10.125" defaultRowHeight="12.75"/>
  <cols>
    <col min="1" max="1" width="8.625" style="1" customWidth="1"/>
    <col min="2" max="2" width="42.125" style="1" customWidth="1"/>
    <col min="3" max="3" width="56.875" style="10" customWidth="1"/>
    <col min="4" max="4" width="10.875" style="11" customWidth="1"/>
    <col min="5" max="5" width="12.75390625" style="82" customWidth="1"/>
    <col min="6" max="6" width="25.75390625" style="4" customWidth="1"/>
    <col min="7" max="7" width="12.75390625" style="4" customWidth="1"/>
    <col min="8" max="8" width="25.625" style="4" customWidth="1"/>
    <col min="9" max="10" width="11.75390625" style="4" customWidth="1"/>
    <col min="11" max="11" width="13.75390625" style="26" customWidth="1"/>
    <col min="12" max="12" width="14.625" style="26" customWidth="1"/>
    <col min="13" max="14" width="12.75390625" style="26" customWidth="1"/>
    <col min="15" max="15" width="10.75390625" style="26" customWidth="1"/>
    <col min="16" max="18" width="12.75390625" style="26" customWidth="1"/>
    <col min="19" max="20" width="10.75390625" style="26" customWidth="1"/>
    <col min="21" max="21" width="12.75390625" style="26" customWidth="1"/>
    <col min="22" max="29" width="9.75390625" style="1" customWidth="1"/>
    <col min="30" max="31" width="10.75390625" style="1" customWidth="1"/>
    <col min="32" max="33" width="8.75390625" style="1" customWidth="1"/>
    <col min="34" max="35" width="10.75390625" style="1" customWidth="1"/>
    <col min="36" max="37" width="8.75390625" style="1" customWidth="1"/>
    <col min="38" max="38" width="10.125" style="1" customWidth="1"/>
    <col min="39" max="16384" width="10.125" style="1" customWidth="1"/>
  </cols>
  <sheetData>
    <row r="1" spans="3:37" s="289" customFormat="1" ht="41.25">
      <c r="C1" s="290"/>
      <c r="D1" s="440" t="s">
        <v>0</v>
      </c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  <c r="AJ1" s="440"/>
      <c r="AK1" s="440"/>
    </row>
    <row r="2" spans="1:33" s="289" customFormat="1" ht="12.75" customHeight="1">
      <c r="A2" s="441"/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441"/>
      <c r="Z2" s="441"/>
      <c r="AA2" s="441"/>
      <c r="AB2" s="441"/>
      <c r="AC2" s="441"/>
      <c r="AD2" s="441"/>
      <c r="AE2" s="441"/>
      <c r="AF2" s="441"/>
      <c r="AG2" s="441"/>
    </row>
    <row r="3" spans="3:42" s="289" customFormat="1" ht="60" customHeight="1">
      <c r="C3" s="291"/>
      <c r="D3" s="292"/>
      <c r="E3" s="365"/>
      <c r="F3" s="448" t="s">
        <v>232</v>
      </c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8"/>
      <c r="AA3" s="448"/>
      <c r="AB3" s="448"/>
      <c r="AC3" s="448"/>
      <c r="AD3" s="448"/>
      <c r="AE3" s="448"/>
      <c r="AF3" s="448"/>
      <c r="AG3" s="448"/>
      <c r="AH3" s="448"/>
      <c r="AI3" s="448"/>
      <c r="AJ3" s="448"/>
      <c r="AK3" s="293"/>
      <c r="AL3" s="293"/>
      <c r="AM3" s="293"/>
      <c r="AN3" s="293"/>
      <c r="AO3" s="293"/>
      <c r="AP3" s="293"/>
    </row>
    <row r="4" spans="1:33" s="289" customFormat="1" ht="48.75" customHeight="1">
      <c r="A4" s="294"/>
      <c r="B4" s="442" t="s">
        <v>48</v>
      </c>
      <c r="C4" s="442"/>
      <c r="D4" s="295"/>
      <c r="E4" s="295"/>
      <c r="F4" s="296"/>
      <c r="G4" s="297"/>
      <c r="H4" s="296"/>
      <c r="I4" s="296"/>
      <c r="J4" s="443" t="s">
        <v>62</v>
      </c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295"/>
      <c r="AA4" s="295"/>
      <c r="AB4" s="295"/>
      <c r="AC4" s="295"/>
      <c r="AD4" s="295"/>
      <c r="AE4" s="295"/>
      <c r="AF4" s="295"/>
      <c r="AG4" s="295"/>
    </row>
    <row r="5" spans="1:36" s="289" customFormat="1" ht="60" customHeight="1">
      <c r="A5" s="444" t="s">
        <v>53</v>
      </c>
      <c r="B5" s="444"/>
      <c r="C5" s="444"/>
      <c r="D5" s="444"/>
      <c r="E5" s="298"/>
      <c r="F5" s="297"/>
      <c r="G5" s="297"/>
      <c r="H5" s="296"/>
      <c r="I5" s="296"/>
      <c r="J5" s="445" t="s">
        <v>231</v>
      </c>
      <c r="K5" s="445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299"/>
      <c r="AA5" s="366" t="s">
        <v>1</v>
      </c>
      <c r="AB5" s="301"/>
      <c r="AC5" s="15"/>
      <c r="AD5" s="15"/>
      <c r="AE5" s="15"/>
      <c r="AF5" s="446" t="s">
        <v>55</v>
      </c>
      <c r="AG5" s="446"/>
      <c r="AH5" s="446"/>
      <c r="AI5" s="446"/>
      <c r="AJ5" s="446"/>
    </row>
    <row r="6" spans="1:36" s="289" customFormat="1" ht="60" customHeight="1">
      <c r="A6" s="444"/>
      <c r="B6" s="444"/>
      <c r="C6" s="444"/>
      <c r="D6" s="444"/>
      <c r="E6" s="302" t="s">
        <v>49</v>
      </c>
      <c r="F6" s="302"/>
      <c r="G6" s="302"/>
      <c r="H6" s="302"/>
      <c r="I6" s="296"/>
      <c r="J6" s="296"/>
      <c r="K6" s="303" t="s">
        <v>2</v>
      </c>
      <c r="L6" s="304" t="s">
        <v>50</v>
      </c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5"/>
      <c r="AA6" s="14" t="s">
        <v>3</v>
      </c>
      <c r="AB6" s="15"/>
      <c r="AC6" s="15"/>
      <c r="AD6" s="15"/>
      <c r="AE6" s="15"/>
      <c r="AF6" s="447" t="s">
        <v>63</v>
      </c>
      <c r="AG6" s="447"/>
      <c r="AH6" s="447"/>
      <c r="AI6" s="447"/>
      <c r="AJ6" s="447"/>
    </row>
    <row r="7" spans="3:36" s="289" customFormat="1" ht="60" customHeight="1">
      <c r="C7" s="291"/>
      <c r="D7" s="292"/>
      <c r="E7" s="16" t="s">
        <v>114</v>
      </c>
      <c r="F7" s="16"/>
      <c r="G7" s="16"/>
      <c r="H7" s="16"/>
      <c r="K7" s="303" t="s">
        <v>2</v>
      </c>
      <c r="L7" s="474" t="s">
        <v>61</v>
      </c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305"/>
      <c r="AA7" s="14" t="s">
        <v>4</v>
      </c>
      <c r="AB7" s="15"/>
      <c r="AC7" s="15"/>
      <c r="AD7" s="15"/>
      <c r="AE7" s="15"/>
      <c r="AF7" s="625" t="s">
        <v>230</v>
      </c>
      <c r="AG7" s="625"/>
      <c r="AH7" s="625"/>
      <c r="AI7" s="625"/>
      <c r="AJ7" s="625"/>
    </row>
    <row r="8" spans="1:37" s="289" customFormat="1" ht="60" customHeight="1">
      <c r="A8" s="306" t="s">
        <v>73</v>
      </c>
      <c r="C8" s="291"/>
      <c r="D8" s="292"/>
      <c r="E8" s="16" t="s">
        <v>5</v>
      </c>
      <c r="F8" s="307"/>
      <c r="G8" s="307"/>
      <c r="H8" s="307"/>
      <c r="K8" s="303" t="s">
        <v>2</v>
      </c>
      <c r="L8" s="147" t="s">
        <v>6</v>
      </c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305"/>
      <c r="AA8" s="14" t="s">
        <v>7</v>
      </c>
      <c r="AB8" s="308"/>
      <c r="AC8" s="308"/>
      <c r="AD8" s="308"/>
      <c r="AE8" s="476" t="s">
        <v>56</v>
      </c>
      <c r="AF8" s="476"/>
      <c r="AG8" s="476"/>
      <c r="AH8" s="476"/>
      <c r="AI8" s="476"/>
      <c r="AJ8" s="476"/>
      <c r="AK8" s="476"/>
    </row>
    <row r="9" spans="2:37" s="289" customFormat="1" ht="60" customHeight="1">
      <c r="B9" s="449" t="s">
        <v>71</v>
      </c>
      <c r="C9" s="449"/>
      <c r="D9" s="449"/>
      <c r="E9" s="450" t="s">
        <v>8</v>
      </c>
      <c r="F9" s="450"/>
      <c r="G9" s="450"/>
      <c r="H9" s="450"/>
      <c r="K9" s="303" t="s">
        <v>2</v>
      </c>
      <c r="L9" s="154" t="s">
        <v>54</v>
      </c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309"/>
      <c r="AA9" s="310"/>
      <c r="AB9" s="311"/>
      <c r="AC9" s="311"/>
      <c r="AD9" s="311"/>
      <c r="AE9" s="477"/>
      <c r="AF9" s="477"/>
      <c r="AG9" s="477"/>
      <c r="AH9" s="477"/>
      <c r="AI9" s="477"/>
      <c r="AJ9" s="477"/>
      <c r="AK9" s="477"/>
    </row>
    <row r="10" spans="3:16" s="289" customFormat="1" ht="21.75" customHeight="1" thickBot="1">
      <c r="C10" s="312"/>
      <c r="D10" s="312"/>
      <c r="E10" s="313"/>
      <c r="F10" s="296"/>
      <c r="G10" s="296"/>
      <c r="H10" s="296"/>
      <c r="I10" s="314"/>
      <c r="J10" s="315"/>
      <c r="K10" s="315"/>
      <c r="L10" s="315"/>
      <c r="M10" s="315"/>
      <c r="N10" s="315"/>
      <c r="O10" s="315"/>
      <c r="P10" s="315"/>
    </row>
    <row r="11" spans="1:38" s="368" customFormat="1" ht="99.75" customHeight="1" thickBot="1" thickTop="1">
      <c r="A11" s="451" t="s">
        <v>9</v>
      </c>
      <c r="B11" s="454" t="s">
        <v>72</v>
      </c>
      <c r="C11" s="455"/>
      <c r="D11" s="456"/>
      <c r="E11" s="460" t="s">
        <v>10</v>
      </c>
      <c r="F11" s="461"/>
      <c r="G11" s="461"/>
      <c r="H11" s="461"/>
      <c r="I11" s="461"/>
      <c r="J11" s="461"/>
      <c r="K11" s="464" t="s">
        <v>11</v>
      </c>
      <c r="L11" s="465"/>
      <c r="M11" s="478" t="s">
        <v>12</v>
      </c>
      <c r="N11" s="479"/>
      <c r="O11" s="479"/>
      <c r="P11" s="479"/>
      <c r="Q11" s="479"/>
      <c r="R11" s="479"/>
      <c r="S11" s="479"/>
      <c r="T11" s="479"/>
      <c r="U11" s="649" t="s">
        <v>13</v>
      </c>
      <c r="V11" s="500" t="s">
        <v>14</v>
      </c>
      <c r="W11" s="501"/>
      <c r="X11" s="501"/>
      <c r="Y11" s="501"/>
      <c r="Z11" s="501"/>
      <c r="AA11" s="501"/>
      <c r="AB11" s="501"/>
      <c r="AC11" s="502"/>
      <c r="AD11" s="629" t="s">
        <v>15</v>
      </c>
      <c r="AE11" s="506"/>
      <c r="AF11" s="506"/>
      <c r="AG11" s="506"/>
      <c r="AH11" s="506"/>
      <c r="AI11" s="506"/>
      <c r="AJ11" s="506"/>
      <c r="AK11" s="507"/>
      <c r="AL11" s="367"/>
    </row>
    <row r="12" spans="1:38" s="368" customFormat="1" ht="36" thickBot="1">
      <c r="A12" s="452"/>
      <c r="B12" s="457"/>
      <c r="C12" s="458"/>
      <c r="D12" s="459"/>
      <c r="E12" s="462"/>
      <c r="F12" s="463"/>
      <c r="G12" s="463"/>
      <c r="H12" s="463"/>
      <c r="I12" s="463"/>
      <c r="J12" s="463"/>
      <c r="K12" s="466"/>
      <c r="L12" s="467"/>
      <c r="M12" s="480"/>
      <c r="N12" s="481"/>
      <c r="O12" s="481"/>
      <c r="P12" s="481"/>
      <c r="Q12" s="481"/>
      <c r="R12" s="481"/>
      <c r="S12" s="481"/>
      <c r="T12" s="481"/>
      <c r="U12" s="650"/>
      <c r="V12" s="503"/>
      <c r="W12" s="504"/>
      <c r="X12" s="504"/>
      <c r="Y12" s="504"/>
      <c r="Z12" s="504"/>
      <c r="AA12" s="504"/>
      <c r="AB12" s="504"/>
      <c r="AC12" s="505"/>
      <c r="AD12" s="630" t="s">
        <v>82</v>
      </c>
      <c r="AE12" s="508"/>
      <c r="AF12" s="508"/>
      <c r="AG12" s="508"/>
      <c r="AH12" s="508"/>
      <c r="AI12" s="508"/>
      <c r="AJ12" s="508"/>
      <c r="AK12" s="509"/>
      <c r="AL12" s="369"/>
    </row>
    <row r="13" spans="1:38" s="368" customFormat="1" ht="35.25">
      <c r="A13" s="452"/>
      <c r="B13" s="457"/>
      <c r="C13" s="458"/>
      <c r="D13" s="459"/>
      <c r="E13" s="462"/>
      <c r="F13" s="463"/>
      <c r="G13" s="463"/>
      <c r="H13" s="463"/>
      <c r="I13" s="463"/>
      <c r="J13" s="463"/>
      <c r="K13" s="468"/>
      <c r="L13" s="469"/>
      <c r="M13" s="482"/>
      <c r="N13" s="483"/>
      <c r="O13" s="483"/>
      <c r="P13" s="483"/>
      <c r="Q13" s="483"/>
      <c r="R13" s="483"/>
      <c r="S13" s="483"/>
      <c r="T13" s="483"/>
      <c r="U13" s="650"/>
      <c r="V13" s="510" t="s">
        <v>20</v>
      </c>
      <c r="W13" s="491" t="s">
        <v>21</v>
      </c>
      <c r="X13" s="491" t="s">
        <v>80</v>
      </c>
      <c r="Y13" s="513" t="s">
        <v>22</v>
      </c>
      <c r="Z13" s="513" t="s">
        <v>23</v>
      </c>
      <c r="AA13" s="491" t="s">
        <v>24</v>
      </c>
      <c r="AB13" s="491" t="s">
        <v>25</v>
      </c>
      <c r="AC13" s="494" t="s">
        <v>26</v>
      </c>
      <c r="AD13" s="626" t="s">
        <v>200</v>
      </c>
      <c r="AE13" s="627"/>
      <c r="AF13" s="627"/>
      <c r="AG13" s="627"/>
      <c r="AH13" s="627"/>
      <c r="AI13" s="627"/>
      <c r="AJ13" s="627"/>
      <c r="AK13" s="628"/>
      <c r="AL13" s="370"/>
    </row>
    <row r="14" spans="1:37" s="368" customFormat="1" ht="34.5" customHeight="1" thickBot="1">
      <c r="A14" s="452"/>
      <c r="B14" s="457"/>
      <c r="C14" s="458"/>
      <c r="D14" s="459"/>
      <c r="E14" s="462"/>
      <c r="F14" s="463"/>
      <c r="G14" s="463"/>
      <c r="H14" s="463"/>
      <c r="I14" s="463"/>
      <c r="J14" s="463"/>
      <c r="K14" s="470" t="s">
        <v>16</v>
      </c>
      <c r="L14" s="472" t="s">
        <v>17</v>
      </c>
      <c r="M14" s="470" t="s">
        <v>18</v>
      </c>
      <c r="N14" s="557" t="s">
        <v>19</v>
      </c>
      <c r="O14" s="558"/>
      <c r="P14" s="558"/>
      <c r="Q14" s="558"/>
      <c r="R14" s="558"/>
      <c r="S14" s="558"/>
      <c r="T14" s="559"/>
      <c r="U14" s="650"/>
      <c r="V14" s="511"/>
      <c r="W14" s="492"/>
      <c r="X14" s="492"/>
      <c r="Y14" s="514"/>
      <c r="Z14" s="514"/>
      <c r="AA14" s="492"/>
      <c r="AB14" s="492"/>
      <c r="AC14" s="495"/>
      <c r="AD14" s="552" t="s">
        <v>83</v>
      </c>
      <c r="AE14" s="516"/>
      <c r="AF14" s="516"/>
      <c r="AG14" s="516"/>
      <c r="AH14" s="552" t="s">
        <v>84</v>
      </c>
      <c r="AI14" s="516"/>
      <c r="AJ14" s="516"/>
      <c r="AK14" s="553"/>
    </row>
    <row r="15" spans="1:40" s="371" customFormat="1" ht="33.75">
      <c r="A15" s="452"/>
      <c r="B15" s="457"/>
      <c r="C15" s="458"/>
      <c r="D15" s="459"/>
      <c r="E15" s="462"/>
      <c r="F15" s="463"/>
      <c r="G15" s="463"/>
      <c r="H15" s="463"/>
      <c r="I15" s="463"/>
      <c r="J15" s="463"/>
      <c r="K15" s="471"/>
      <c r="L15" s="473"/>
      <c r="M15" s="556"/>
      <c r="N15" s="560" t="s">
        <v>27</v>
      </c>
      <c r="O15" s="561"/>
      <c r="P15" s="564" t="s">
        <v>51</v>
      </c>
      <c r="Q15" s="565"/>
      <c r="R15" s="484" t="s">
        <v>52</v>
      </c>
      <c r="S15" s="485"/>
      <c r="T15" s="488" t="s">
        <v>28</v>
      </c>
      <c r="U15" s="650"/>
      <c r="V15" s="511"/>
      <c r="W15" s="492"/>
      <c r="X15" s="492"/>
      <c r="Y15" s="514"/>
      <c r="Z15" s="514"/>
      <c r="AA15" s="492"/>
      <c r="AB15" s="492"/>
      <c r="AC15" s="495"/>
      <c r="AD15" s="527" t="s">
        <v>29</v>
      </c>
      <c r="AE15" s="526"/>
      <c r="AF15" s="526"/>
      <c r="AG15" s="526"/>
      <c r="AH15" s="527" t="s">
        <v>29</v>
      </c>
      <c r="AI15" s="526"/>
      <c r="AJ15" s="526"/>
      <c r="AK15" s="528"/>
      <c r="AN15" s="517"/>
    </row>
    <row r="16" spans="1:40" s="371" customFormat="1" ht="27.75">
      <c r="A16" s="452"/>
      <c r="B16" s="457"/>
      <c r="C16" s="458"/>
      <c r="D16" s="459"/>
      <c r="E16" s="462"/>
      <c r="F16" s="463"/>
      <c r="G16" s="463"/>
      <c r="H16" s="463"/>
      <c r="I16" s="463"/>
      <c r="J16" s="463"/>
      <c r="K16" s="471"/>
      <c r="L16" s="473"/>
      <c r="M16" s="556"/>
      <c r="N16" s="562"/>
      <c r="O16" s="563"/>
      <c r="P16" s="566"/>
      <c r="Q16" s="567"/>
      <c r="R16" s="486"/>
      <c r="S16" s="487"/>
      <c r="T16" s="489"/>
      <c r="U16" s="650"/>
      <c r="V16" s="511"/>
      <c r="W16" s="492"/>
      <c r="X16" s="492"/>
      <c r="Y16" s="514"/>
      <c r="Z16" s="514"/>
      <c r="AA16" s="492"/>
      <c r="AB16" s="492"/>
      <c r="AC16" s="495"/>
      <c r="AD16" s="522" t="s">
        <v>18</v>
      </c>
      <c r="AE16" s="631" t="s">
        <v>30</v>
      </c>
      <c r="AF16" s="632"/>
      <c r="AG16" s="632"/>
      <c r="AH16" s="522" t="s">
        <v>18</v>
      </c>
      <c r="AI16" s="633" t="s">
        <v>30</v>
      </c>
      <c r="AJ16" s="633"/>
      <c r="AK16" s="634"/>
      <c r="AN16" s="517"/>
    </row>
    <row r="17" spans="1:40" s="371" customFormat="1" ht="196.5" customHeight="1" thickBot="1">
      <c r="A17" s="453"/>
      <c r="B17" s="457"/>
      <c r="C17" s="458"/>
      <c r="D17" s="459"/>
      <c r="E17" s="462"/>
      <c r="F17" s="463"/>
      <c r="G17" s="463"/>
      <c r="H17" s="463"/>
      <c r="I17" s="463"/>
      <c r="J17" s="463"/>
      <c r="K17" s="471"/>
      <c r="L17" s="473"/>
      <c r="M17" s="471"/>
      <c r="N17" s="32" t="s">
        <v>31</v>
      </c>
      <c r="O17" s="33" t="s">
        <v>32</v>
      </c>
      <c r="P17" s="32" t="s">
        <v>31</v>
      </c>
      <c r="Q17" s="33" t="s">
        <v>32</v>
      </c>
      <c r="R17" s="32" t="s">
        <v>31</v>
      </c>
      <c r="S17" s="33" t="s">
        <v>32</v>
      </c>
      <c r="T17" s="490"/>
      <c r="U17" s="650"/>
      <c r="V17" s="512"/>
      <c r="W17" s="493"/>
      <c r="X17" s="493"/>
      <c r="Y17" s="515"/>
      <c r="Z17" s="515"/>
      <c r="AA17" s="493"/>
      <c r="AB17" s="493"/>
      <c r="AC17" s="496"/>
      <c r="AD17" s="523"/>
      <c r="AE17" s="34" t="s">
        <v>33</v>
      </c>
      <c r="AF17" s="34" t="s">
        <v>34</v>
      </c>
      <c r="AG17" s="35" t="s">
        <v>35</v>
      </c>
      <c r="AH17" s="523"/>
      <c r="AI17" s="36" t="s">
        <v>33</v>
      </c>
      <c r="AJ17" s="36" t="s">
        <v>34</v>
      </c>
      <c r="AK17" s="37" t="s">
        <v>35</v>
      </c>
      <c r="AN17" s="517"/>
    </row>
    <row r="18" spans="1:37" s="376" customFormat="1" ht="29.25" customHeight="1" thickBot="1" thickTop="1">
      <c r="A18" s="372">
        <v>1</v>
      </c>
      <c r="B18" s="637">
        <v>2</v>
      </c>
      <c r="C18" s="638"/>
      <c r="D18" s="639"/>
      <c r="E18" s="640">
        <v>3</v>
      </c>
      <c r="F18" s="641"/>
      <c r="G18" s="641"/>
      <c r="H18" s="641"/>
      <c r="I18" s="641"/>
      <c r="J18" s="641"/>
      <c r="K18" s="373">
        <v>4</v>
      </c>
      <c r="L18" s="374">
        <v>5</v>
      </c>
      <c r="M18" s="375">
        <v>6</v>
      </c>
      <c r="N18" s="373">
        <v>7</v>
      </c>
      <c r="O18" s="374">
        <v>8</v>
      </c>
      <c r="P18" s="375">
        <v>9</v>
      </c>
      <c r="Q18" s="373">
        <v>10</v>
      </c>
      <c r="R18" s="374">
        <v>11</v>
      </c>
      <c r="S18" s="375">
        <v>12</v>
      </c>
      <c r="T18" s="373">
        <v>13</v>
      </c>
      <c r="U18" s="374">
        <v>14</v>
      </c>
      <c r="V18" s="375">
        <v>15</v>
      </c>
      <c r="W18" s="373">
        <v>16</v>
      </c>
      <c r="X18" s="374">
        <v>17</v>
      </c>
      <c r="Y18" s="375">
        <v>18</v>
      </c>
      <c r="Z18" s="373">
        <v>19</v>
      </c>
      <c r="AA18" s="374">
        <v>20</v>
      </c>
      <c r="AB18" s="375">
        <v>21</v>
      </c>
      <c r="AC18" s="373">
        <v>22</v>
      </c>
      <c r="AD18" s="374">
        <v>23</v>
      </c>
      <c r="AE18" s="375">
        <v>24</v>
      </c>
      <c r="AF18" s="373">
        <v>25</v>
      </c>
      <c r="AG18" s="374">
        <v>26</v>
      </c>
      <c r="AH18" s="375">
        <v>27</v>
      </c>
      <c r="AI18" s="373">
        <v>28</v>
      </c>
      <c r="AJ18" s="374">
        <v>29</v>
      </c>
      <c r="AK18" s="375">
        <v>30</v>
      </c>
    </row>
    <row r="19" spans="1:86" s="378" customFormat="1" ht="48" customHeight="1" thickBot="1">
      <c r="A19" s="642" t="s">
        <v>64</v>
      </c>
      <c r="B19" s="643"/>
      <c r="C19" s="643"/>
      <c r="D19" s="643"/>
      <c r="E19" s="643"/>
      <c r="F19" s="643"/>
      <c r="G19" s="643"/>
      <c r="H19" s="643"/>
      <c r="I19" s="643"/>
      <c r="J19" s="643"/>
      <c r="K19" s="643"/>
      <c r="L19" s="643"/>
      <c r="M19" s="643"/>
      <c r="N19" s="643"/>
      <c r="O19" s="643"/>
      <c r="P19" s="643"/>
      <c r="Q19" s="643"/>
      <c r="R19" s="643"/>
      <c r="S19" s="643"/>
      <c r="T19" s="643"/>
      <c r="U19" s="643"/>
      <c r="V19" s="643"/>
      <c r="W19" s="643"/>
      <c r="X19" s="643"/>
      <c r="Y19" s="643"/>
      <c r="Z19" s="643"/>
      <c r="AA19" s="643"/>
      <c r="AB19" s="643"/>
      <c r="AC19" s="643"/>
      <c r="AD19" s="643"/>
      <c r="AE19" s="643"/>
      <c r="AF19" s="643"/>
      <c r="AG19" s="643"/>
      <c r="AH19" s="643"/>
      <c r="AI19" s="643"/>
      <c r="AJ19" s="643"/>
      <c r="AK19" s="644"/>
      <c r="AL19" s="376"/>
      <c r="AM19" s="376"/>
      <c r="AN19" s="376"/>
      <c r="AO19" s="376"/>
      <c r="AP19" s="376"/>
      <c r="AQ19" s="376"/>
      <c r="AR19" s="376"/>
      <c r="AS19" s="376"/>
      <c r="AT19" s="376"/>
      <c r="AU19" s="376"/>
      <c r="AV19" s="376"/>
      <c r="AW19" s="376"/>
      <c r="AX19" s="376"/>
      <c r="AY19" s="376"/>
      <c r="AZ19" s="376"/>
      <c r="BA19" s="376"/>
      <c r="BB19" s="376"/>
      <c r="BC19" s="376"/>
      <c r="BD19" s="376"/>
      <c r="BE19" s="376"/>
      <c r="BF19" s="376"/>
      <c r="BG19" s="376"/>
      <c r="BH19" s="376"/>
      <c r="BI19" s="376"/>
      <c r="BJ19" s="376"/>
      <c r="BK19" s="376"/>
      <c r="BL19" s="376"/>
      <c r="BM19" s="376"/>
      <c r="BN19" s="376"/>
      <c r="BO19" s="376"/>
      <c r="BP19" s="376"/>
      <c r="BQ19" s="376"/>
      <c r="BR19" s="376"/>
      <c r="BS19" s="376"/>
      <c r="BT19" s="376"/>
      <c r="BU19" s="376"/>
      <c r="BV19" s="376"/>
      <c r="BW19" s="376"/>
      <c r="BX19" s="376"/>
      <c r="BY19" s="376"/>
      <c r="BZ19" s="376"/>
      <c r="CA19" s="376"/>
      <c r="CB19" s="376"/>
      <c r="CC19" s="376"/>
      <c r="CD19" s="376"/>
      <c r="CE19" s="376"/>
      <c r="CF19" s="376"/>
      <c r="CG19" s="376"/>
      <c r="CH19" s="377"/>
    </row>
    <row r="20" spans="1:37" s="376" customFormat="1" ht="48" customHeight="1" thickBot="1">
      <c r="A20" s="642" t="s">
        <v>65</v>
      </c>
      <c r="B20" s="643"/>
      <c r="C20" s="643"/>
      <c r="D20" s="643"/>
      <c r="E20" s="643"/>
      <c r="F20" s="643"/>
      <c r="G20" s="643"/>
      <c r="H20" s="643"/>
      <c r="I20" s="643"/>
      <c r="J20" s="643"/>
      <c r="K20" s="643"/>
      <c r="L20" s="643"/>
      <c r="M20" s="643"/>
      <c r="N20" s="643"/>
      <c r="O20" s="643"/>
      <c r="P20" s="643"/>
      <c r="Q20" s="643"/>
      <c r="R20" s="643"/>
      <c r="S20" s="643"/>
      <c r="T20" s="643"/>
      <c r="U20" s="643"/>
      <c r="V20" s="643"/>
      <c r="W20" s="643"/>
      <c r="X20" s="643"/>
      <c r="Y20" s="643"/>
      <c r="Z20" s="643"/>
      <c r="AA20" s="643"/>
      <c r="AB20" s="643"/>
      <c r="AC20" s="643"/>
      <c r="AD20" s="643"/>
      <c r="AE20" s="643"/>
      <c r="AF20" s="643"/>
      <c r="AG20" s="643"/>
      <c r="AH20" s="643"/>
      <c r="AI20" s="643"/>
      <c r="AJ20" s="643"/>
      <c r="AK20" s="644"/>
    </row>
    <row r="21" spans="1:37" s="380" customFormat="1" ht="72" customHeight="1">
      <c r="A21" s="379"/>
      <c r="B21" s="622" t="s">
        <v>201</v>
      </c>
      <c r="C21" s="623"/>
      <c r="D21" s="645"/>
      <c r="E21" s="533"/>
      <c r="F21" s="550"/>
      <c r="G21" s="550"/>
      <c r="H21" s="550"/>
      <c r="I21" s="550"/>
      <c r="J21" s="551"/>
      <c r="K21" s="318">
        <v>3</v>
      </c>
      <c r="L21" s="47">
        <f>K21*30</f>
        <v>90</v>
      </c>
      <c r="M21" s="48"/>
      <c r="N21" s="316"/>
      <c r="O21" s="316"/>
      <c r="P21" s="316"/>
      <c r="Q21" s="316"/>
      <c r="R21" s="317"/>
      <c r="S21" s="317"/>
      <c r="T21" s="49"/>
      <c r="U21" s="50"/>
      <c r="V21" s="319"/>
      <c r="W21" s="320"/>
      <c r="X21" s="320"/>
      <c r="Y21" s="321"/>
      <c r="Z21" s="320"/>
      <c r="AA21" s="320"/>
      <c r="AB21" s="320"/>
      <c r="AC21" s="322"/>
      <c r="AD21" s="329"/>
      <c r="AE21" s="324"/>
      <c r="AF21" s="320"/>
      <c r="AG21" s="321"/>
      <c r="AH21" s="329"/>
      <c r="AI21" s="326"/>
      <c r="AJ21" s="327"/>
      <c r="AK21" s="328"/>
    </row>
    <row r="22" spans="1:37" s="380" customFormat="1" ht="72" customHeight="1">
      <c r="A22" s="381">
        <v>1</v>
      </c>
      <c r="B22" s="646" t="s">
        <v>202</v>
      </c>
      <c r="C22" s="647"/>
      <c r="D22" s="648"/>
      <c r="E22" s="532" t="s">
        <v>247</v>
      </c>
      <c r="F22" s="533"/>
      <c r="G22" s="533"/>
      <c r="H22" s="533"/>
      <c r="I22" s="533"/>
      <c r="J22" s="534"/>
      <c r="K22" s="382">
        <v>2</v>
      </c>
      <c r="L22" s="47">
        <f>K22*30</f>
        <v>60</v>
      </c>
      <c r="M22" s="48">
        <f>N22+P22+R22</f>
        <v>36</v>
      </c>
      <c r="N22" s="316">
        <v>18</v>
      </c>
      <c r="O22" s="316"/>
      <c r="P22" s="316">
        <v>18</v>
      </c>
      <c r="Q22" s="316"/>
      <c r="R22" s="317"/>
      <c r="S22" s="317"/>
      <c r="T22" s="49"/>
      <c r="U22" s="50">
        <f>L22-M22</f>
        <v>24</v>
      </c>
      <c r="V22" s="383"/>
      <c r="W22" s="384">
        <v>3</v>
      </c>
      <c r="X22" s="384">
        <v>3</v>
      </c>
      <c r="Y22" s="385"/>
      <c r="Z22" s="384"/>
      <c r="AA22" s="384"/>
      <c r="AB22" s="384"/>
      <c r="AC22" s="386"/>
      <c r="AD22" s="329">
        <f>SUM(AE22:AG22)</f>
        <v>2</v>
      </c>
      <c r="AE22" s="387">
        <v>1</v>
      </c>
      <c r="AF22" s="384">
        <v>1</v>
      </c>
      <c r="AG22" s="385"/>
      <c r="AH22" s="323"/>
      <c r="AI22" s="388"/>
      <c r="AJ22" s="327"/>
      <c r="AK22" s="328"/>
    </row>
    <row r="23" spans="1:37" s="380" customFormat="1" ht="109.5" customHeight="1" thickBot="1">
      <c r="A23" s="379">
        <v>2</v>
      </c>
      <c r="B23" s="578" t="s">
        <v>203</v>
      </c>
      <c r="C23" s="579"/>
      <c r="D23" s="580"/>
      <c r="E23" s="533" t="s">
        <v>75</v>
      </c>
      <c r="F23" s="550"/>
      <c r="G23" s="550"/>
      <c r="H23" s="550"/>
      <c r="I23" s="550"/>
      <c r="J23" s="551"/>
      <c r="K23" s="318">
        <v>3</v>
      </c>
      <c r="L23" s="47">
        <f>K23*30</f>
        <v>90</v>
      </c>
      <c r="M23" s="48">
        <f>N23+P23+R23</f>
        <v>72</v>
      </c>
      <c r="N23" s="389"/>
      <c r="O23" s="389"/>
      <c r="P23" s="389">
        <v>72</v>
      </c>
      <c r="Q23" s="389"/>
      <c r="R23" s="49"/>
      <c r="S23" s="49"/>
      <c r="T23" s="49"/>
      <c r="U23" s="50">
        <f>L23-M23</f>
        <v>18</v>
      </c>
      <c r="V23" s="319"/>
      <c r="W23" s="320">
        <v>4</v>
      </c>
      <c r="X23" s="320">
        <v>3</v>
      </c>
      <c r="Y23" s="321"/>
      <c r="Z23" s="320"/>
      <c r="AA23" s="320"/>
      <c r="AB23" s="320"/>
      <c r="AC23" s="322"/>
      <c r="AD23" s="329">
        <f>SUM(AE23:AG23)</f>
        <v>2</v>
      </c>
      <c r="AE23" s="324"/>
      <c r="AF23" s="320">
        <v>2</v>
      </c>
      <c r="AG23" s="321"/>
      <c r="AH23" s="329">
        <f>SUM(AI23:AK23)</f>
        <v>2</v>
      </c>
      <c r="AI23" s="326"/>
      <c r="AJ23" s="327">
        <v>2</v>
      </c>
      <c r="AK23" s="328"/>
    </row>
    <row r="24" spans="1:37" s="45" customFormat="1" ht="48" customHeight="1" thickBot="1">
      <c r="A24" s="635" t="s">
        <v>68</v>
      </c>
      <c r="B24" s="636"/>
      <c r="C24" s="636"/>
      <c r="D24" s="636"/>
      <c r="E24" s="636"/>
      <c r="F24" s="636"/>
      <c r="G24" s="636"/>
      <c r="H24" s="636"/>
      <c r="I24" s="636"/>
      <c r="J24" s="636"/>
      <c r="K24" s="148">
        <f aca="true" t="shared" si="0" ref="K24:U24">SUM(K22:K23)</f>
        <v>5</v>
      </c>
      <c r="L24" s="149">
        <f t="shared" si="0"/>
        <v>150</v>
      </c>
      <c r="M24" s="150">
        <f t="shared" si="0"/>
        <v>108</v>
      </c>
      <c r="N24" s="151">
        <f t="shared" si="0"/>
        <v>18</v>
      </c>
      <c r="O24" s="151"/>
      <c r="P24" s="151">
        <f t="shared" si="0"/>
        <v>90</v>
      </c>
      <c r="Q24" s="151"/>
      <c r="R24" s="151"/>
      <c r="S24" s="151"/>
      <c r="T24" s="151"/>
      <c r="U24" s="152">
        <f t="shared" si="0"/>
        <v>42</v>
      </c>
      <c r="V24" s="59">
        <f>COUNTA(V22:V23)</f>
        <v>0</v>
      </c>
      <c r="W24" s="100">
        <f>COUNTA(W22:W23)</f>
        <v>2</v>
      </c>
      <c r="X24" s="100">
        <f>COUNTA(X22:X23)</f>
        <v>2</v>
      </c>
      <c r="Y24" s="100"/>
      <c r="Z24" s="100"/>
      <c r="AA24" s="100"/>
      <c r="AB24" s="100"/>
      <c r="AC24" s="100"/>
      <c r="AD24" s="101">
        <f aca="true" t="shared" si="1" ref="AD24:AJ24">SUM(AD22:AD23)</f>
        <v>4</v>
      </c>
      <c r="AE24" s="100">
        <f t="shared" si="1"/>
        <v>1</v>
      </c>
      <c r="AF24" s="57">
        <f t="shared" si="1"/>
        <v>3</v>
      </c>
      <c r="AG24" s="58"/>
      <c r="AH24" s="101">
        <f t="shared" si="1"/>
        <v>2</v>
      </c>
      <c r="AI24" s="100"/>
      <c r="AJ24" s="57">
        <f t="shared" si="1"/>
        <v>2</v>
      </c>
      <c r="AK24" s="58"/>
    </row>
    <row r="25" spans="1:37" s="42" customFormat="1" ht="48" customHeight="1" thickBot="1">
      <c r="A25" s="540" t="s">
        <v>66</v>
      </c>
      <c r="B25" s="541"/>
      <c r="C25" s="541"/>
      <c r="D25" s="541"/>
      <c r="E25" s="541"/>
      <c r="F25" s="541"/>
      <c r="G25" s="541"/>
      <c r="H25" s="541"/>
      <c r="I25" s="541"/>
      <c r="J25" s="541"/>
      <c r="K25" s="541"/>
      <c r="L25" s="541"/>
      <c r="M25" s="541"/>
      <c r="N25" s="541"/>
      <c r="O25" s="541"/>
      <c r="P25" s="541"/>
      <c r="Q25" s="541"/>
      <c r="R25" s="541"/>
      <c r="S25" s="541"/>
      <c r="T25" s="541"/>
      <c r="U25" s="541"/>
      <c r="V25" s="541"/>
      <c r="W25" s="541"/>
      <c r="X25" s="541"/>
      <c r="Y25" s="541"/>
      <c r="Z25" s="541"/>
      <c r="AA25" s="541"/>
      <c r="AB25" s="541"/>
      <c r="AC25" s="541"/>
      <c r="AD25" s="541"/>
      <c r="AE25" s="541"/>
      <c r="AF25" s="541"/>
      <c r="AG25" s="541"/>
      <c r="AH25" s="541"/>
      <c r="AI25" s="541"/>
      <c r="AJ25" s="541"/>
      <c r="AK25" s="542"/>
    </row>
    <row r="26" spans="1:37" s="380" customFormat="1" ht="72" customHeight="1">
      <c r="A26" s="379">
        <v>3</v>
      </c>
      <c r="B26" s="622" t="s">
        <v>194</v>
      </c>
      <c r="C26" s="623"/>
      <c r="D26" s="645"/>
      <c r="E26" s="533"/>
      <c r="F26" s="550"/>
      <c r="G26" s="550"/>
      <c r="H26" s="550"/>
      <c r="I26" s="550"/>
      <c r="J26" s="551"/>
      <c r="K26" s="318">
        <v>4</v>
      </c>
      <c r="L26" s="47">
        <f>K26*30</f>
        <v>120</v>
      </c>
      <c r="M26" s="48"/>
      <c r="N26" s="316"/>
      <c r="O26" s="316"/>
      <c r="P26" s="316"/>
      <c r="Q26" s="316"/>
      <c r="R26" s="317"/>
      <c r="S26" s="317"/>
      <c r="T26" s="49"/>
      <c r="U26" s="50"/>
      <c r="V26" s="319"/>
      <c r="W26" s="320"/>
      <c r="X26" s="320"/>
      <c r="Y26" s="321"/>
      <c r="Z26" s="320"/>
      <c r="AA26" s="320"/>
      <c r="AB26" s="320"/>
      <c r="AC26" s="322"/>
      <c r="AD26" s="329"/>
      <c r="AE26" s="324"/>
      <c r="AF26" s="320"/>
      <c r="AG26" s="321"/>
      <c r="AH26" s="325"/>
      <c r="AI26" s="326"/>
      <c r="AJ26" s="327"/>
      <c r="AK26" s="328"/>
    </row>
    <row r="27" spans="1:37" s="380" customFormat="1" ht="72" customHeight="1">
      <c r="A27" s="379">
        <v>4</v>
      </c>
      <c r="B27" s="578" t="s">
        <v>88</v>
      </c>
      <c r="C27" s="579"/>
      <c r="D27" s="580"/>
      <c r="E27" s="533" t="s">
        <v>54</v>
      </c>
      <c r="F27" s="550"/>
      <c r="G27" s="550"/>
      <c r="H27" s="550"/>
      <c r="I27" s="550"/>
      <c r="J27" s="551"/>
      <c r="K27" s="318">
        <v>1</v>
      </c>
      <c r="L27" s="47">
        <f aca="true" t="shared" si="2" ref="L27:L35">K27*30</f>
        <v>30</v>
      </c>
      <c r="M27" s="48"/>
      <c r="N27" s="316"/>
      <c r="O27" s="316"/>
      <c r="P27" s="316"/>
      <c r="Q27" s="316"/>
      <c r="R27" s="317"/>
      <c r="S27" s="317"/>
      <c r="T27" s="49"/>
      <c r="U27" s="50">
        <f aca="true" t="shared" si="3" ref="U27:U35">L27-M27</f>
        <v>30</v>
      </c>
      <c r="V27" s="319"/>
      <c r="W27" s="320">
        <v>3</v>
      </c>
      <c r="X27" s="320"/>
      <c r="Y27" s="321"/>
      <c r="Z27" s="320">
        <v>3</v>
      </c>
      <c r="AA27" s="320"/>
      <c r="AB27" s="320"/>
      <c r="AC27" s="322"/>
      <c r="AD27" s="329"/>
      <c r="AE27" s="324"/>
      <c r="AF27" s="320"/>
      <c r="AG27" s="321"/>
      <c r="AH27" s="325"/>
      <c r="AI27" s="326"/>
      <c r="AJ27" s="327"/>
      <c r="AK27" s="328"/>
    </row>
    <row r="28" spans="1:37" s="380" customFormat="1" ht="72" customHeight="1">
      <c r="A28" s="379">
        <v>5</v>
      </c>
      <c r="B28" s="578" t="s">
        <v>92</v>
      </c>
      <c r="C28" s="579"/>
      <c r="D28" s="580"/>
      <c r="E28" s="533" t="s">
        <v>54</v>
      </c>
      <c r="F28" s="550"/>
      <c r="G28" s="550"/>
      <c r="H28" s="550"/>
      <c r="I28" s="550"/>
      <c r="J28" s="551"/>
      <c r="K28" s="318">
        <v>3</v>
      </c>
      <c r="L28" s="47">
        <f t="shared" si="2"/>
        <v>90</v>
      </c>
      <c r="M28" s="48">
        <f>N28+P28+R28</f>
        <v>54</v>
      </c>
      <c r="N28" s="316">
        <v>36</v>
      </c>
      <c r="O28" s="316"/>
      <c r="P28" s="316"/>
      <c r="Q28" s="316"/>
      <c r="R28" s="317">
        <v>18</v>
      </c>
      <c r="S28" s="317"/>
      <c r="T28" s="49"/>
      <c r="U28" s="50">
        <f t="shared" si="3"/>
        <v>36</v>
      </c>
      <c r="V28" s="319"/>
      <c r="W28" s="320">
        <v>3</v>
      </c>
      <c r="X28" s="320">
        <v>3</v>
      </c>
      <c r="Y28" s="321"/>
      <c r="Z28" s="320"/>
      <c r="AA28" s="320">
        <v>3</v>
      </c>
      <c r="AB28" s="320"/>
      <c r="AC28" s="322"/>
      <c r="AD28" s="329">
        <f>SUM(AE28:AG28)</f>
        <v>3</v>
      </c>
      <c r="AE28" s="324">
        <v>2</v>
      </c>
      <c r="AF28" s="320"/>
      <c r="AG28" s="321">
        <v>1</v>
      </c>
      <c r="AH28" s="325"/>
      <c r="AI28" s="326"/>
      <c r="AJ28" s="327"/>
      <c r="AK28" s="328"/>
    </row>
    <row r="29" spans="1:37" s="380" customFormat="1" ht="72" customHeight="1">
      <c r="A29" s="379">
        <v>6</v>
      </c>
      <c r="B29" s="578" t="s">
        <v>198</v>
      </c>
      <c r="C29" s="579"/>
      <c r="D29" s="580"/>
      <c r="E29" s="533" t="s">
        <v>54</v>
      </c>
      <c r="F29" s="550"/>
      <c r="G29" s="550"/>
      <c r="H29" s="550"/>
      <c r="I29" s="550"/>
      <c r="J29" s="551"/>
      <c r="K29" s="318">
        <v>5</v>
      </c>
      <c r="L29" s="47">
        <f t="shared" si="2"/>
        <v>150</v>
      </c>
      <c r="M29" s="48">
        <f>N29+P29+R29</f>
        <v>72</v>
      </c>
      <c r="N29" s="316">
        <v>36</v>
      </c>
      <c r="O29" s="316"/>
      <c r="P29" s="316">
        <v>18</v>
      </c>
      <c r="Q29" s="316"/>
      <c r="R29" s="317">
        <v>18</v>
      </c>
      <c r="S29" s="317"/>
      <c r="T29" s="49"/>
      <c r="U29" s="50">
        <f t="shared" si="3"/>
        <v>78</v>
      </c>
      <c r="V29" s="319">
        <v>4</v>
      </c>
      <c r="W29" s="320"/>
      <c r="X29" s="320">
        <v>4</v>
      </c>
      <c r="Y29" s="321"/>
      <c r="Z29" s="320"/>
      <c r="AA29" s="320"/>
      <c r="AB29" s="320"/>
      <c r="AC29" s="322"/>
      <c r="AD29" s="323"/>
      <c r="AE29" s="324"/>
      <c r="AF29" s="320"/>
      <c r="AG29" s="321"/>
      <c r="AH29" s="329">
        <f>SUM(AI29:AK29)</f>
        <v>4</v>
      </c>
      <c r="AI29" s="326">
        <v>2</v>
      </c>
      <c r="AJ29" s="327">
        <v>1</v>
      </c>
      <c r="AK29" s="328">
        <v>1</v>
      </c>
    </row>
    <row r="30" spans="1:37" s="380" customFormat="1" ht="72" customHeight="1">
      <c r="A30" s="379">
        <v>7</v>
      </c>
      <c r="B30" s="578" t="s">
        <v>225</v>
      </c>
      <c r="C30" s="579"/>
      <c r="D30" s="580"/>
      <c r="E30" s="533" t="s">
        <v>54</v>
      </c>
      <c r="F30" s="550"/>
      <c r="G30" s="550"/>
      <c r="H30" s="550"/>
      <c r="I30" s="550"/>
      <c r="J30" s="551"/>
      <c r="K30" s="318">
        <v>1.5</v>
      </c>
      <c r="L30" s="47">
        <f t="shared" si="2"/>
        <v>45</v>
      </c>
      <c r="M30" s="48"/>
      <c r="N30" s="316"/>
      <c r="O30" s="316"/>
      <c r="P30" s="316"/>
      <c r="Q30" s="316"/>
      <c r="R30" s="317"/>
      <c r="S30" s="317"/>
      <c r="T30" s="49"/>
      <c r="U30" s="50">
        <f t="shared" si="3"/>
        <v>45</v>
      </c>
      <c r="V30" s="319"/>
      <c r="W30" s="320">
        <v>4</v>
      </c>
      <c r="X30" s="320"/>
      <c r="Y30" s="321">
        <v>4</v>
      </c>
      <c r="Z30" s="320"/>
      <c r="AA30" s="320"/>
      <c r="AB30" s="320"/>
      <c r="AC30" s="322"/>
      <c r="AD30" s="323"/>
      <c r="AE30" s="324"/>
      <c r="AF30" s="320"/>
      <c r="AG30" s="321"/>
      <c r="AH30" s="325"/>
      <c r="AI30" s="326"/>
      <c r="AJ30" s="327"/>
      <c r="AK30" s="328"/>
    </row>
    <row r="31" spans="1:37" s="380" customFormat="1" ht="72" customHeight="1">
      <c r="A31" s="379">
        <v>8</v>
      </c>
      <c r="B31" s="578" t="s">
        <v>93</v>
      </c>
      <c r="C31" s="579"/>
      <c r="D31" s="580"/>
      <c r="E31" s="533" t="s">
        <v>54</v>
      </c>
      <c r="F31" s="550"/>
      <c r="G31" s="550"/>
      <c r="H31" s="550"/>
      <c r="I31" s="550"/>
      <c r="J31" s="551"/>
      <c r="K31" s="318">
        <v>5</v>
      </c>
      <c r="L31" s="47">
        <f t="shared" si="2"/>
        <v>150</v>
      </c>
      <c r="M31" s="48">
        <f>N31+P31+R31</f>
        <v>72</v>
      </c>
      <c r="N31" s="316">
        <v>36</v>
      </c>
      <c r="O31" s="316"/>
      <c r="P31" s="316">
        <v>36</v>
      </c>
      <c r="Q31" s="389"/>
      <c r="R31" s="49"/>
      <c r="S31" s="49"/>
      <c r="T31" s="49"/>
      <c r="U31" s="50">
        <f t="shared" si="3"/>
        <v>78</v>
      </c>
      <c r="V31" s="319">
        <v>4</v>
      </c>
      <c r="W31" s="320"/>
      <c r="X31" s="320">
        <v>4</v>
      </c>
      <c r="Y31" s="321"/>
      <c r="Z31" s="320"/>
      <c r="AA31" s="320">
        <v>4</v>
      </c>
      <c r="AB31" s="320"/>
      <c r="AC31" s="322"/>
      <c r="AD31" s="323"/>
      <c r="AE31" s="324"/>
      <c r="AF31" s="320"/>
      <c r="AG31" s="321"/>
      <c r="AH31" s="329">
        <f>SUM(AI31:AK31)</f>
        <v>4</v>
      </c>
      <c r="AI31" s="331">
        <v>2</v>
      </c>
      <c r="AJ31" s="332">
        <v>2</v>
      </c>
      <c r="AK31" s="333"/>
    </row>
    <row r="32" spans="1:37" s="380" customFormat="1" ht="72" customHeight="1">
      <c r="A32" s="379">
        <v>9</v>
      </c>
      <c r="B32" s="578" t="s">
        <v>204</v>
      </c>
      <c r="C32" s="579"/>
      <c r="D32" s="580"/>
      <c r="E32" s="533" t="s">
        <v>54</v>
      </c>
      <c r="F32" s="550"/>
      <c r="G32" s="550"/>
      <c r="H32" s="550"/>
      <c r="I32" s="550"/>
      <c r="J32" s="551"/>
      <c r="K32" s="318">
        <v>3</v>
      </c>
      <c r="L32" s="47">
        <f t="shared" si="2"/>
        <v>90</v>
      </c>
      <c r="M32" s="48">
        <f>N32+P32+R32</f>
        <v>54</v>
      </c>
      <c r="N32" s="316">
        <v>36</v>
      </c>
      <c r="O32" s="316"/>
      <c r="P32" s="316">
        <v>18</v>
      </c>
      <c r="Q32" s="389"/>
      <c r="R32" s="49"/>
      <c r="S32" s="49"/>
      <c r="T32" s="49"/>
      <c r="U32" s="50">
        <f t="shared" si="3"/>
        <v>36</v>
      </c>
      <c r="V32" s="319"/>
      <c r="W32" s="320">
        <v>3</v>
      </c>
      <c r="X32" s="320">
        <v>3</v>
      </c>
      <c r="Y32" s="321"/>
      <c r="Z32" s="320"/>
      <c r="AA32" s="320"/>
      <c r="AB32" s="320">
        <v>3</v>
      </c>
      <c r="AC32" s="322"/>
      <c r="AD32" s="329">
        <f>SUM(AE32:AG32)</f>
        <v>3</v>
      </c>
      <c r="AE32" s="324">
        <v>2</v>
      </c>
      <c r="AF32" s="320">
        <v>1</v>
      </c>
      <c r="AG32" s="321"/>
      <c r="AH32" s="330"/>
      <c r="AI32" s="331"/>
      <c r="AJ32" s="332"/>
      <c r="AK32" s="333"/>
    </row>
    <row r="33" spans="1:37" s="380" customFormat="1" ht="72" customHeight="1">
      <c r="A33" s="379">
        <v>10</v>
      </c>
      <c r="B33" s="578" t="s">
        <v>205</v>
      </c>
      <c r="C33" s="579"/>
      <c r="D33" s="580"/>
      <c r="E33" s="533" t="s">
        <v>54</v>
      </c>
      <c r="F33" s="550"/>
      <c r="G33" s="550"/>
      <c r="H33" s="550"/>
      <c r="I33" s="550"/>
      <c r="J33" s="551"/>
      <c r="K33" s="318">
        <v>4.5</v>
      </c>
      <c r="L33" s="47">
        <f t="shared" si="2"/>
        <v>135</v>
      </c>
      <c r="M33" s="48">
        <f>N33+P33+R33</f>
        <v>72</v>
      </c>
      <c r="N33" s="316">
        <v>36</v>
      </c>
      <c r="O33" s="316"/>
      <c r="P33" s="316">
        <v>18</v>
      </c>
      <c r="Q33" s="389"/>
      <c r="R33" s="49">
        <v>18</v>
      </c>
      <c r="S33" s="49"/>
      <c r="T33" s="49"/>
      <c r="U33" s="50">
        <f t="shared" si="3"/>
        <v>63</v>
      </c>
      <c r="V33" s="319">
        <v>3</v>
      </c>
      <c r="W33" s="320"/>
      <c r="X33" s="320">
        <v>3</v>
      </c>
      <c r="Y33" s="321"/>
      <c r="Z33" s="320"/>
      <c r="AA33" s="320"/>
      <c r="AB33" s="320">
        <v>3</v>
      </c>
      <c r="AC33" s="322"/>
      <c r="AD33" s="329">
        <f>SUM(AE33:AG33)</f>
        <v>4</v>
      </c>
      <c r="AE33" s="324">
        <v>2</v>
      </c>
      <c r="AF33" s="320">
        <v>1</v>
      </c>
      <c r="AG33" s="321">
        <v>1</v>
      </c>
      <c r="AH33" s="330"/>
      <c r="AI33" s="331"/>
      <c r="AJ33" s="332"/>
      <c r="AK33" s="333"/>
    </row>
    <row r="34" spans="1:37" s="380" customFormat="1" ht="72" customHeight="1">
      <c r="A34" s="379">
        <v>11</v>
      </c>
      <c r="B34" s="578" t="s">
        <v>96</v>
      </c>
      <c r="C34" s="579"/>
      <c r="D34" s="580"/>
      <c r="E34" s="533" t="s">
        <v>54</v>
      </c>
      <c r="F34" s="550"/>
      <c r="G34" s="550"/>
      <c r="H34" s="550"/>
      <c r="I34" s="550"/>
      <c r="J34" s="551"/>
      <c r="K34" s="318">
        <v>3</v>
      </c>
      <c r="L34" s="47">
        <f t="shared" si="2"/>
        <v>90</v>
      </c>
      <c r="M34" s="48">
        <f>N34+P34+R34</f>
        <v>54</v>
      </c>
      <c r="N34" s="316">
        <v>36</v>
      </c>
      <c r="O34" s="316"/>
      <c r="P34" s="316">
        <v>18</v>
      </c>
      <c r="Q34" s="389"/>
      <c r="R34" s="49"/>
      <c r="S34" s="49"/>
      <c r="T34" s="49"/>
      <c r="U34" s="50">
        <f t="shared" si="3"/>
        <v>36</v>
      </c>
      <c r="V34" s="319"/>
      <c r="W34" s="320">
        <v>3</v>
      </c>
      <c r="X34" s="320">
        <v>3</v>
      </c>
      <c r="Y34" s="321"/>
      <c r="Z34" s="320"/>
      <c r="AA34" s="320">
        <v>3</v>
      </c>
      <c r="AB34" s="320"/>
      <c r="AC34" s="322"/>
      <c r="AD34" s="329">
        <f>SUM(AE34:AG34)</f>
        <v>3</v>
      </c>
      <c r="AE34" s="324">
        <v>2</v>
      </c>
      <c r="AF34" s="320">
        <v>1</v>
      </c>
      <c r="AG34" s="321"/>
      <c r="AH34" s="330"/>
      <c r="AI34" s="331"/>
      <c r="AJ34" s="332"/>
      <c r="AK34" s="333"/>
    </row>
    <row r="35" spans="1:37" s="380" customFormat="1" ht="72" customHeight="1" thickBot="1">
      <c r="A35" s="390">
        <v>12</v>
      </c>
      <c r="B35" s="593" t="s">
        <v>206</v>
      </c>
      <c r="C35" s="594"/>
      <c r="D35" s="595"/>
      <c r="E35" s="596" t="s">
        <v>54</v>
      </c>
      <c r="F35" s="597"/>
      <c r="G35" s="597"/>
      <c r="H35" s="597"/>
      <c r="I35" s="597"/>
      <c r="J35" s="598"/>
      <c r="K35" s="334">
        <v>5</v>
      </c>
      <c r="L35" s="176">
        <f t="shared" si="2"/>
        <v>150</v>
      </c>
      <c r="M35" s="177">
        <f>N35+P35+R35</f>
        <v>72</v>
      </c>
      <c r="N35" s="391">
        <v>36</v>
      </c>
      <c r="O35" s="391"/>
      <c r="P35" s="391"/>
      <c r="Q35" s="391"/>
      <c r="R35" s="178">
        <v>36</v>
      </c>
      <c r="S35" s="178"/>
      <c r="T35" s="178"/>
      <c r="U35" s="179">
        <f t="shared" si="3"/>
        <v>78</v>
      </c>
      <c r="V35" s="337">
        <v>4</v>
      </c>
      <c r="W35" s="338"/>
      <c r="X35" s="338">
        <v>4</v>
      </c>
      <c r="Y35" s="339"/>
      <c r="Z35" s="338"/>
      <c r="AA35" s="338">
        <v>4</v>
      </c>
      <c r="AB35" s="338"/>
      <c r="AC35" s="340"/>
      <c r="AD35" s="341"/>
      <c r="AE35" s="342"/>
      <c r="AF35" s="338"/>
      <c r="AG35" s="339"/>
      <c r="AH35" s="329">
        <f>SUM(AI35:AK35)</f>
        <v>4</v>
      </c>
      <c r="AI35" s="343">
        <v>2</v>
      </c>
      <c r="AJ35" s="344"/>
      <c r="AK35" s="345">
        <v>2</v>
      </c>
    </row>
    <row r="36" spans="1:37" s="45" customFormat="1" ht="48" customHeight="1" thickBot="1">
      <c r="A36" s="659" t="s">
        <v>69</v>
      </c>
      <c r="B36" s="660"/>
      <c r="C36" s="660"/>
      <c r="D36" s="660"/>
      <c r="E36" s="660"/>
      <c r="F36" s="660"/>
      <c r="G36" s="660"/>
      <c r="H36" s="660"/>
      <c r="I36" s="660"/>
      <c r="J36" s="660"/>
      <c r="K36" s="276">
        <f>SUM(K27:K35)</f>
        <v>31</v>
      </c>
      <c r="L36" s="277">
        <f aca="true" t="shared" si="4" ref="L36:U36">SUM(L27:L35)</f>
        <v>930</v>
      </c>
      <c r="M36" s="278">
        <f t="shared" si="4"/>
        <v>450</v>
      </c>
      <c r="N36" s="279">
        <f t="shared" si="4"/>
        <v>252</v>
      </c>
      <c r="O36" s="279"/>
      <c r="P36" s="279">
        <f t="shared" si="4"/>
        <v>108</v>
      </c>
      <c r="Q36" s="279"/>
      <c r="R36" s="279">
        <f t="shared" si="4"/>
        <v>90</v>
      </c>
      <c r="S36" s="279"/>
      <c r="T36" s="279"/>
      <c r="U36" s="280">
        <f t="shared" si="4"/>
        <v>480</v>
      </c>
      <c r="V36" s="281">
        <f>COUNTA(V27:V35)</f>
        <v>4</v>
      </c>
      <c r="W36" s="282">
        <f aca="true" t="shared" si="5" ref="W36:AB36">COUNTA(W27:W35)</f>
        <v>5</v>
      </c>
      <c r="X36" s="282">
        <f t="shared" si="5"/>
        <v>7</v>
      </c>
      <c r="Y36" s="283">
        <f t="shared" si="5"/>
        <v>1</v>
      </c>
      <c r="Z36" s="284">
        <f t="shared" si="5"/>
        <v>1</v>
      </c>
      <c r="AA36" s="282">
        <f t="shared" si="5"/>
        <v>4</v>
      </c>
      <c r="AB36" s="282">
        <f t="shared" si="5"/>
        <v>2</v>
      </c>
      <c r="AC36" s="285"/>
      <c r="AD36" s="286">
        <f aca="true" t="shared" si="6" ref="AD36:AK36">SUM(AD27:AD35)</f>
        <v>13</v>
      </c>
      <c r="AE36" s="282">
        <f t="shared" si="6"/>
        <v>8</v>
      </c>
      <c r="AF36" s="284">
        <f t="shared" si="6"/>
        <v>3</v>
      </c>
      <c r="AG36" s="287">
        <f t="shared" si="6"/>
        <v>2</v>
      </c>
      <c r="AH36" s="286">
        <f t="shared" si="6"/>
        <v>12</v>
      </c>
      <c r="AI36" s="282">
        <f t="shared" si="6"/>
        <v>6</v>
      </c>
      <c r="AJ36" s="284">
        <f t="shared" si="6"/>
        <v>3</v>
      </c>
      <c r="AK36" s="287">
        <f t="shared" si="6"/>
        <v>3</v>
      </c>
    </row>
    <row r="37" spans="1:37" s="45" customFormat="1" ht="48" customHeight="1" thickBot="1">
      <c r="A37" s="661" t="s">
        <v>67</v>
      </c>
      <c r="B37" s="662"/>
      <c r="C37" s="662"/>
      <c r="D37" s="662"/>
      <c r="E37" s="662"/>
      <c r="F37" s="662"/>
      <c r="G37" s="662"/>
      <c r="H37" s="662"/>
      <c r="I37" s="662"/>
      <c r="J37" s="662"/>
      <c r="K37" s="148">
        <f aca="true" t="shared" si="7" ref="K37:AK37">K24+K36</f>
        <v>36</v>
      </c>
      <c r="L37" s="149">
        <f t="shared" si="7"/>
        <v>1080</v>
      </c>
      <c r="M37" s="150">
        <f t="shared" si="7"/>
        <v>558</v>
      </c>
      <c r="N37" s="151">
        <f t="shared" si="7"/>
        <v>270</v>
      </c>
      <c r="O37" s="151"/>
      <c r="P37" s="151">
        <f t="shared" si="7"/>
        <v>198</v>
      </c>
      <c r="Q37" s="151"/>
      <c r="R37" s="151">
        <f t="shared" si="7"/>
        <v>90</v>
      </c>
      <c r="S37" s="151"/>
      <c r="T37" s="151"/>
      <c r="U37" s="152">
        <f t="shared" si="7"/>
        <v>522</v>
      </c>
      <c r="V37" s="59">
        <f t="shared" si="7"/>
        <v>4</v>
      </c>
      <c r="W37" s="100">
        <f t="shared" si="7"/>
        <v>7</v>
      </c>
      <c r="X37" s="100">
        <f t="shared" si="7"/>
        <v>9</v>
      </c>
      <c r="Y37" s="189">
        <f t="shared" si="7"/>
        <v>1</v>
      </c>
      <c r="Z37" s="57">
        <f t="shared" si="7"/>
        <v>1</v>
      </c>
      <c r="AA37" s="100">
        <f t="shared" si="7"/>
        <v>4</v>
      </c>
      <c r="AB37" s="100">
        <f t="shared" si="7"/>
        <v>2</v>
      </c>
      <c r="AC37" s="190"/>
      <c r="AD37" s="101">
        <f t="shared" si="7"/>
        <v>17</v>
      </c>
      <c r="AE37" s="100">
        <f t="shared" si="7"/>
        <v>9</v>
      </c>
      <c r="AF37" s="57">
        <f t="shared" si="7"/>
        <v>6</v>
      </c>
      <c r="AG37" s="58">
        <f t="shared" si="7"/>
        <v>2</v>
      </c>
      <c r="AH37" s="101">
        <f t="shared" si="7"/>
        <v>14</v>
      </c>
      <c r="AI37" s="100">
        <f t="shared" si="7"/>
        <v>6</v>
      </c>
      <c r="AJ37" s="57">
        <f t="shared" si="7"/>
        <v>5</v>
      </c>
      <c r="AK37" s="58">
        <f t="shared" si="7"/>
        <v>3</v>
      </c>
    </row>
    <row r="38" spans="1:37" s="42" customFormat="1" ht="48" customHeight="1" thickBot="1">
      <c r="A38" s="540" t="s">
        <v>97</v>
      </c>
      <c r="B38" s="541"/>
      <c r="C38" s="541"/>
      <c r="D38" s="541"/>
      <c r="E38" s="541"/>
      <c r="F38" s="541"/>
      <c r="G38" s="541"/>
      <c r="H38" s="541"/>
      <c r="I38" s="541"/>
      <c r="J38" s="541"/>
      <c r="K38" s="541"/>
      <c r="L38" s="541"/>
      <c r="M38" s="541"/>
      <c r="N38" s="541"/>
      <c r="O38" s="541"/>
      <c r="P38" s="541"/>
      <c r="Q38" s="541"/>
      <c r="R38" s="541"/>
      <c r="S38" s="541"/>
      <c r="T38" s="541"/>
      <c r="U38" s="541"/>
      <c r="V38" s="541"/>
      <c r="W38" s="541"/>
      <c r="X38" s="541"/>
      <c r="Y38" s="541"/>
      <c r="Z38" s="541"/>
      <c r="AA38" s="541"/>
      <c r="AB38" s="541"/>
      <c r="AC38" s="541"/>
      <c r="AD38" s="541"/>
      <c r="AE38" s="541"/>
      <c r="AF38" s="541"/>
      <c r="AG38" s="541"/>
      <c r="AH38" s="541"/>
      <c r="AI38" s="541"/>
      <c r="AJ38" s="541"/>
      <c r="AK38" s="542"/>
    </row>
    <row r="39" spans="1:37" s="42" customFormat="1" ht="48" customHeight="1" thickBot="1">
      <c r="A39" s="540" t="s">
        <v>98</v>
      </c>
      <c r="B39" s="541"/>
      <c r="C39" s="541"/>
      <c r="D39" s="541"/>
      <c r="E39" s="541"/>
      <c r="F39" s="541"/>
      <c r="G39" s="541"/>
      <c r="H39" s="541"/>
      <c r="I39" s="541"/>
      <c r="J39" s="541"/>
      <c r="K39" s="541"/>
      <c r="L39" s="541"/>
      <c r="M39" s="541"/>
      <c r="N39" s="541"/>
      <c r="O39" s="541"/>
      <c r="P39" s="541"/>
      <c r="Q39" s="541"/>
      <c r="R39" s="541"/>
      <c r="S39" s="541"/>
      <c r="T39" s="541"/>
      <c r="U39" s="541"/>
      <c r="V39" s="541"/>
      <c r="W39" s="541"/>
      <c r="X39" s="541"/>
      <c r="Y39" s="541"/>
      <c r="Z39" s="541"/>
      <c r="AA39" s="541"/>
      <c r="AB39" s="541"/>
      <c r="AC39" s="541"/>
      <c r="AD39" s="541"/>
      <c r="AE39" s="541"/>
      <c r="AF39" s="541"/>
      <c r="AG39" s="541"/>
      <c r="AH39" s="541"/>
      <c r="AI39" s="541"/>
      <c r="AJ39" s="541"/>
      <c r="AK39" s="542"/>
    </row>
    <row r="40" spans="1:37" s="380" customFormat="1" ht="98.25" customHeight="1">
      <c r="A40" s="664"/>
      <c r="B40" s="666" t="s">
        <v>243</v>
      </c>
      <c r="C40" s="667"/>
      <c r="D40" s="668"/>
      <c r="E40" s="672" t="s">
        <v>10</v>
      </c>
      <c r="F40" s="673"/>
      <c r="G40" s="673"/>
      <c r="H40" s="674"/>
      <c r="I40" s="651" t="s">
        <v>99</v>
      </c>
      <c r="J40" s="652"/>
      <c r="K40" s="653"/>
      <c r="L40" s="654"/>
      <c r="M40" s="654"/>
      <c r="N40" s="654"/>
      <c r="O40" s="654"/>
      <c r="P40" s="654"/>
      <c r="Q40" s="654"/>
      <c r="R40" s="654"/>
      <c r="S40" s="654"/>
      <c r="T40" s="654"/>
      <c r="U40" s="654"/>
      <c r="V40" s="654"/>
      <c r="W40" s="654"/>
      <c r="X40" s="654"/>
      <c r="Y40" s="654"/>
      <c r="Z40" s="654"/>
      <c r="AA40" s="654"/>
      <c r="AB40" s="654"/>
      <c r="AC40" s="654"/>
      <c r="AD40" s="654"/>
      <c r="AE40" s="654"/>
      <c r="AF40" s="654"/>
      <c r="AG40" s="654"/>
      <c r="AH40" s="654"/>
      <c r="AI40" s="654"/>
      <c r="AJ40" s="654"/>
      <c r="AK40" s="655"/>
    </row>
    <row r="41" spans="1:37" s="380" customFormat="1" ht="36" customHeight="1" thickBot="1">
      <c r="A41" s="665"/>
      <c r="B41" s="669"/>
      <c r="C41" s="670"/>
      <c r="D41" s="671"/>
      <c r="E41" s="675"/>
      <c r="F41" s="676"/>
      <c r="G41" s="676"/>
      <c r="H41" s="677"/>
      <c r="I41" s="393" t="s">
        <v>100</v>
      </c>
      <c r="J41" s="394" t="s">
        <v>101</v>
      </c>
      <c r="K41" s="656"/>
      <c r="L41" s="657"/>
      <c r="M41" s="657"/>
      <c r="N41" s="657"/>
      <c r="O41" s="657"/>
      <c r="P41" s="657"/>
      <c r="Q41" s="657"/>
      <c r="R41" s="657"/>
      <c r="S41" s="657"/>
      <c r="T41" s="657"/>
      <c r="U41" s="657"/>
      <c r="V41" s="657"/>
      <c r="W41" s="657"/>
      <c r="X41" s="657"/>
      <c r="Y41" s="657"/>
      <c r="Z41" s="657"/>
      <c r="AA41" s="657"/>
      <c r="AB41" s="657"/>
      <c r="AC41" s="657"/>
      <c r="AD41" s="657"/>
      <c r="AE41" s="657"/>
      <c r="AF41" s="657"/>
      <c r="AG41" s="657"/>
      <c r="AH41" s="657"/>
      <c r="AI41" s="657"/>
      <c r="AJ41" s="657"/>
      <c r="AK41" s="658"/>
    </row>
    <row r="42" spans="1:37" s="380" customFormat="1" ht="72" customHeight="1">
      <c r="A42" s="381">
        <v>13</v>
      </c>
      <c r="B42" s="622" t="s">
        <v>207</v>
      </c>
      <c r="C42" s="623"/>
      <c r="D42" s="624"/>
      <c r="E42" s="532"/>
      <c r="F42" s="533"/>
      <c r="G42" s="533"/>
      <c r="H42" s="534"/>
      <c r="I42" s="318"/>
      <c r="J42" s="395"/>
      <c r="K42" s="318">
        <v>2</v>
      </c>
      <c r="L42" s="47">
        <f aca="true" t="shared" si="8" ref="L42:L47">K42*30</f>
        <v>60</v>
      </c>
      <c r="M42" s="48"/>
      <c r="N42" s="389"/>
      <c r="O42" s="389"/>
      <c r="P42" s="389"/>
      <c r="Q42" s="389"/>
      <c r="R42" s="49"/>
      <c r="S42" s="49"/>
      <c r="T42" s="49"/>
      <c r="U42" s="50"/>
      <c r="V42" s="319"/>
      <c r="W42" s="320"/>
      <c r="X42" s="320"/>
      <c r="Y42" s="321"/>
      <c r="Z42" s="320"/>
      <c r="AA42" s="320"/>
      <c r="AB42" s="320"/>
      <c r="AC42" s="322"/>
      <c r="AD42" s="329"/>
      <c r="AE42" s="388"/>
      <c r="AF42" s="327"/>
      <c r="AG42" s="396"/>
      <c r="AH42" s="325"/>
      <c r="AI42" s="326"/>
      <c r="AJ42" s="327"/>
      <c r="AK42" s="328"/>
    </row>
    <row r="43" spans="1:37" s="380" customFormat="1" ht="48" customHeight="1">
      <c r="A43" s="381"/>
      <c r="B43" s="678" t="s">
        <v>234</v>
      </c>
      <c r="C43" s="679"/>
      <c r="D43" s="680"/>
      <c r="E43" s="532"/>
      <c r="F43" s="533"/>
      <c r="G43" s="533"/>
      <c r="H43" s="534"/>
      <c r="I43" s="318"/>
      <c r="J43" s="395"/>
      <c r="K43" s="318">
        <v>2</v>
      </c>
      <c r="L43" s="47">
        <f>K43*30</f>
        <v>60</v>
      </c>
      <c r="M43" s="48"/>
      <c r="N43" s="389"/>
      <c r="O43" s="389"/>
      <c r="P43" s="389"/>
      <c r="Q43" s="389"/>
      <c r="R43" s="49"/>
      <c r="S43" s="49"/>
      <c r="T43" s="49"/>
      <c r="U43" s="50"/>
      <c r="V43" s="319"/>
      <c r="W43" s="320"/>
      <c r="X43" s="320"/>
      <c r="Y43" s="321"/>
      <c r="Z43" s="320"/>
      <c r="AA43" s="320"/>
      <c r="AB43" s="320"/>
      <c r="AC43" s="322"/>
      <c r="AD43" s="329"/>
      <c r="AE43" s="388"/>
      <c r="AF43" s="327"/>
      <c r="AG43" s="396"/>
      <c r="AH43" s="325"/>
      <c r="AI43" s="326"/>
      <c r="AJ43" s="327"/>
      <c r="AK43" s="328"/>
    </row>
    <row r="44" spans="1:37" s="380" customFormat="1" ht="72" customHeight="1">
      <c r="A44" s="381">
        <v>14</v>
      </c>
      <c r="B44" s="578" t="s">
        <v>102</v>
      </c>
      <c r="C44" s="579"/>
      <c r="D44" s="663"/>
      <c r="E44" s="532" t="s">
        <v>103</v>
      </c>
      <c r="F44" s="533"/>
      <c r="G44" s="533"/>
      <c r="H44" s="534"/>
      <c r="I44" s="318">
        <v>2</v>
      </c>
      <c r="J44" s="395"/>
      <c r="K44" s="318">
        <v>2</v>
      </c>
      <c r="L44" s="47">
        <f t="shared" si="8"/>
        <v>60</v>
      </c>
      <c r="M44" s="48">
        <f>N44+P44+R44</f>
        <v>36</v>
      </c>
      <c r="N44" s="389">
        <v>18</v>
      </c>
      <c r="O44" s="389"/>
      <c r="P44" s="389">
        <v>18</v>
      </c>
      <c r="Q44" s="389"/>
      <c r="R44" s="49"/>
      <c r="S44" s="49"/>
      <c r="T44" s="49"/>
      <c r="U44" s="50">
        <f>L44-M44</f>
        <v>24</v>
      </c>
      <c r="V44" s="319"/>
      <c r="W44" s="320">
        <v>3</v>
      </c>
      <c r="X44" s="320"/>
      <c r="Y44" s="321"/>
      <c r="Z44" s="320"/>
      <c r="AA44" s="320"/>
      <c r="AB44" s="320"/>
      <c r="AC44" s="322"/>
      <c r="AD44" s="329">
        <f>SUM(AE44:AG44)</f>
        <v>2</v>
      </c>
      <c r="AE44" s="388">
        <v>1</v>
      </c>
      <c r="AF44" s="327">
        <v>1</v>
      </c>
      <c r="AG44" s="396"/>
      <c r="AH44" s="325"/>
      <c r="AI44" s="326"/>
      <c r="AJ44" s="327"/>
      <c r="AK44" s="328"/>
    </row>
    <row r="45" spans="1:37" s="380" customFormat="1" ht="72" customHeight="1">
      <c r="A45" s="381">
        <v>15</v>
      </c>
      <c r="B45" s="578" t="s">
        <v>105</v>
      </c>
      <c r="C45" s="579"/>
      <c r="D45" s="663"/>
      <c r="E45" s="532" t="s">
        <v>103</v>
      </c>
      <c r="F45" s="533"/>
      <c r="G45" s="533"/>
      <c r="H45" s="534"/>
      <c r="I45" s="318">
        <v>1</v>
      </c>
      <c r="J45" s="395"/>
      <c r="K45" s="318">
        <v>2</v>
      </c>
      <c r="L45" s="47">
        <f t="shared" si="8"/>
        <v>60</v>
      </c>
      <c r="M45" s="48">
        <f>N45+P45+R45</f>
        <v>36</v>
      </c>
      <c r="N45" s="389">
        <v>18</v>
      </c>
      <c r="O45" s="389"/>
      <c r="P45" s="389">
        <v>18</v>
      </c>
      <c r="Q45" s="389"/>
      <c r="R45" s="49"/>
      <c r="S45" s="49"/>
      <c r="T45" s="49"/>
      <c r="U45" s="50">
        <f>L45-M45</f>
        <v>24</v>
      </c>
      <c r="V45" s="319"/>
      <c r="W45" s="320">
        <v>3</v>
      </c>
      <c r="X45" s="320"/>
      <c r="Y45" s="321"/>
      <c r="Z45" s="320"/>
      <c r="AA45" s="320"/>
      <c r="AB45" s="320"/>
      <c r="AC45" s="322"/>
      <c r="AD45" s="329">
        <f>SUM(AE45:AG45)</f>
        <v>2</v>
      </c>
      <c r="AE45" s="388">
        <v>1</v>
      </c>
      <c r="AF45" s="327">
        <v>1</v>
      </c>
      <c r="AG45" s="396"/>
      <c r="AH45" s="325"/>
      <c r="AI45" s="326"/>
      <c r="AJ45" s="327"/>
      <c r="AK45" s="328"/>
    </row>
    <row r="46" spans="1:37" s="380" customFormat="1" ht="72" customHeight="1">
      <c r="A46" s="381">
        <v>16</v>
      </c>
      <c r="B46" s="578" t="s">
        <v>106</v>
      </c>
      <c r="C46" s="579"/>
      <c r="D46" s="663"/>
      <c r="E46" s="532" t="s">
        <v>104</v>
      </c>
      <c r="F46" s="533"/>
      <c r="G46" s="533"/>
      <c r="H46" s="534"/>
      <c r="I46" s="318">
        <v>6</v>
      </c>
      <c r="J46" s="395"/>
      <c r="K46" s="318">
        <v>2</v>
      </c>
      <c r="L46" s="47">
        <f t="shared" si="8"/>
        <v>60</v>
      </c>
      <c r="M46" s="48">
        <f>N46+P46+R46</f>
        <v>36</v>
      </c>
      <c r="N46" s="389">
        <v>18</v>
      </c>
      <c r="O46" s="389"/>
      <c r="P46" s="389">
        <v>18</v>
      </c>
      <c r="Q46" s="389"/>
      <c r="R46" s="49"/>
      <c r="S46" s="49"/>
      <c r="T46" s="49"/>
      <c r="U46" s="50">
        <f>L46-M46</f>
        <v>24</v>
      </c>
      <c r="V46" s="319"/>
      <c r="W46" s="320">
        <v>3</v>
      </c>
      <c r="X46" s="320"/>
      <c r="Y46" s="321"/>
      <c r="Z46" s="320"/>
      <c r="AA46" s="320"/>
      <c r="AB46" s="320"/>
      <c r="AC46" s="322"/>
      <c r="AD46" s="329">
        <f>SUM(AE46:AG46)</f>
        <v>2</v>
      </c>
      <c r="AE46" s="388">
        <v>1</v>
      </c>
      <c r="AF46" s="327">
        <v>1</v>
      </c>
      <c r="AG46" s="396"/>
      <c r="AH46" s="329"/>
      <c r="AI46" s="326"/>
      <c r="AJ46" s="327"/>
      <c r="AK46" s="328"/>
    </row>
    <row r="47" spans="1:37" s="380" customFormat="1" ht="72" customHeight="1">
      <c r="A47" s="381">
        <v>17</v>
      </c>
      <c r="B47" s="578" t="s">
        <v>107</v>
      </c>
      <c r="C47" s="579"/>
      <c r="D47" s="663"/>
      <c r="E47" s="532" t="s">
        <v>104</v>
      </c>
      <c r="F47" s="533"/>
      <c r="G47" s="533"/>
      <c r="H47" s="534"/>
      <c r="I47" s="318">
        <v>2</v>
      </c>
      <c r="J47" s="395"/>
      <c r="K47" s="318">
        <v>2</v>
      </c>
      <c r="L47" s="47">
        <f t="shared" si="8"/>
        <v>60</v>
      </c>
      <c r="M47" s="48">
        <f>N47+P47+R47</f>
        <v>36</v>
      </c>
      <c r="N47" s="389">
        <v>18</v>
      </c>
      <c r="O47" s="389"/>
      <c r="P47" s="389">
        <v>18</v>
      </c>
      <c r="Q47" s="389"/>
      <c r="R47" s="49"/>
      <c r="S47" s="49"/>
      <c r="T47" s="49"/>
      <c r="U47" s="50">
        <f>L47-M47</f>
        <v>24</v>
      </c>
      <c r="V47" s="319"/>
      <c r="W47" s="320">
        <v>3</v>
      </c>
      <c r="X47" s="320"/>
      <c r="Y47" s="321"/>
      <c r="Z47" s="320"/>
      <c r="AA47" s="320"/>
      <c r="AB47" s="320"/>
      <c r="AC47" s="322"/>
      <c r="AD47" s="329">
        <f>SUM(AE47:AG47)</f>
        <v>2</v>
      </c>
      <c r="AE47" s="388">
        <v>1</v>
      </c>
      <c r="AF47" s="327">
        <v>1</v>
      </c>
      <c r="AG47" s="396"/>
      <c r="AH47" s="329"/>
      <c r="AI47" s="326"/>
      <c r="AJ47" s="327"/>
      <c r="AK47" s="328"/>
    </row>
    <row r="48" spans="1:37" s="380" customFormat="1" ht="72" customHeight="1" thickBot="1">
      <c r="A48" s="381">
        <v>18</v>
      </c>
      <c r="B48" s="622" t="s">
        <v>208</v>
      </c>
      <c r="C48" s="623"/>
      <c r="D48" s="624"/>
      <c r="E48" s="532"/>
      <c r="F48" s="533"/>
      <c r="G48" s="533"/>
      <c r="H48" s="534"/>
      <c r="I48" s="318"/>
      <c r="J48" s="395"/>
      <c r="K48" s="318">
        <v>2</v>
      </c>
      <c r="L48" s="47">
        <f>K48*30</f>
        <v>60</v>
      </c>
      <c r="M48" s="48"/>
      <c r="N48" s="389"/>
      <c r="O48" s="389"/>
      <c r="P48" s="389"/>
      <c r="Q48" s="389"/>
      <c r="R48" s="49"/>
      <c r="S48" s="49"/>
      <c r="T48" s="49"/>
      <c r="U48" s="50"/>
      <c r="V48" s="319"/>
      <c r="W48" s="320"/>
      <c r="X48" s="320"/>
      <c r="Y48" s="321"/>
      <c r="Z48" s="320"/>
      <c r="AA48" s="320"/>
      <c r="AB48" s="320"/>
      <c r="AC48" s="322"/>
      <c r="AD48" s="329"/>
      <c r="AE48" s="388"/>
      <c r="AF48" s="327"/>
      <c r="AG48" s="396"/>
      <c r="AH48" s="325"/>
      <c r="AI48" s="326"/>
      <c r="AJ48" s="327"/>
      <c r="AK48" s="328"/>
    </row>
    <row r="49" spans="1:37" s="45" customFormat="1" ht="48" customHeight="1" thickBot="1">
      <c r="A49" s="687" t="s">
        <v>108</v>
      </c>
      <c r="B49" s="688"/>
      <c r="C49" s="688"/>
      <c r="D49" s="688"/>
      <c r="E49" s="688"/>
      <c r="F49" s="688"/>
      <c r="G49" s="688"/>
      <c r="H49" s="688"/>
      <c r="I49" s="688"/>
      <c r="J49" s="688"/>
      <c r="K49" s="148">
        <v>2</v>
      </c>
      <c r="L49" s="149">
        <v>60</v>
      </c>
      <c r="M49" s="150">
        <v>36</v>
      </c>
      <c r="N49" s="150">
        <v>18</v>
      </c>
      <c r="O49" s="151"/>
      <c r="P49" s="151">
        <v>18</v>
      </c>
      <c r="Q49" s="151"/>
      <c r="R49" s="151"/>
      <c r="S49" s="151"/>
      <c r="T49" s="151"/>
      <c r="U49" s="152">
        <f>U42+U47</f>
        <v>24</v>
      </c>
      <c r="V49" s="59"/>
      <c r="W49" s="100">
        <v>1</v>
      </c>
      <c r="X49" s="100"/>
      <c r="Y49" s="189"/>
      <c r="Z49" s="57"/>
      <c r="AA49" s="100"/>
      <c r="AB49" s="100"/>
      <c r="AC49" s="190"/>
      <c r="AD49" s="101">
        <f>AD42+AD47</f>
        <v>2</v>
      </c>
      <c r="AE49" s="100">
        <f>AE42+AE47</f>
        <v>1</v>
      </c>
      <c r="AF49" s="57">
        <f>AF42+AF47</f>
        <v>1</v>
      </c>
      <c r="AG49" s="58"/>
      <c r="AH49" s="101"/>
      <c r="AI49" s="100"/>
      <c r="AJ49" s="57"/>
      <c r="AK49" s="58"/>
    </row>
    <row r="50" spans="1:37" s="42" customFormat="1" ht="48" customHeight="1" thickBot="1">
      <c r="A50" s="540" t="s">
        <v>209</v>
      </c>
      <c r="B50" s="541"/>
      <c r="C50" s="541"/>
      <c r="D50" s="541"/>
      <c r="E50" s="541"/>
      <c r="F50" s="541"/>
      <c r="G50" s="541"/>
      <c r="H50" s="541"/>
      <c r="I50" s="541"/>
      <c r="J50" s="541"/>
      <c r="K50" s="541"/>
      <c r="L50" s="541"/>
      <c r="M50" s="541"/>
      <c r="N50" s="541"/>
      <c r="O50" s="541"/>
      <c r="P50" s="541"/>
      <c r="Q50" s="541"/>
      <c r="R50" s="541"/>
      <c r="S50" s="541"/>
      <c r="T50" s="541"/>
      <c r="U50" s="541"/>
      <c r="V50" s="541"/>
      <c r="W50" s="541"/>
      <c r="X50" s="541"/>
      <c r="Y50" s="541"/>
      <c r="Z50" s="541"/>
      <c r="AA50" s="541"/>
      <c r="AB50" s="541"/>
      <c r="AC50" s="541"/>
      <c r="AD50" s="541"/>
      <c r="AE50" s="541"/>
      <c r="AF50" s="541"/>
      <c r="AG50" s="541"/>
      <c r="AH50" s="541"/>
      <c r="AI50" s="541"/>
      <c r="AJ50" s="541"/>
      <c r="AK50" s="542"/>
    </row>
    <row r="51" spans="1:37" s="45" customFormat="1" ht="98.25" customHeight="1">
      <c r="A51" s="689"/>
      <c r="B51" s="666" t="s">
        <v>243</v>
      </c>
      <c r="C51" s="667"/>
      <c r="D51" s="668"/>
      <c r="E51" s="693" t="s">
        <v>10</v>
      </c>
      <c r="F51" s="694"/>
      <c r="G51" s="694"/>
      <c r="H51" s="695"/>
      <c r="I51" s="691" t="s">
        <v>99</v>
      </c>
      <c r="J51" s="692"/>
      <c r="K51" s="681"/>
      <c r="L51" s="682"/>
      <c r="M51" s="682"/>
      <c r="N51" s="682"/>
      <c r="O51" s="682"/>
      <c r="P51" s="682"/>
      <c r="Q51" s="682"/>
      <c r="R51" s="682"/>
      <c r="S51" s="682"/>
      <c r="T51" s="682"/>
      <c r="U51" s="682"/>
      <c r="V51" s="682"/>
      <c r="W51" s="682"/>
      <c r="X51" s="682"/>
      <c r="Y51" s="682"/>
      <c r="Z51" s="682"/>
      <c r="AA51" s="682"/>
      <c r="AB51" s="682"/>
      <c r="AC51" s="682"/>
      <c r="AD51" s="682"/>
      <c r="AE51" s="682"/>
      <c r="AF51" s="682"/>
      <c r="AG51" s="682"/>
      <c r="AH51" s="682"/>
      <c r="AI51" s="682"/>
      <c r="AJ51" s="682"/>
      <c r="AK51" s="683"/>
    </row>
    <row r="52" spans="1:37" s="45" customFormat="1" ht="36" thickBot="1">
      <c r="A52" s="690"/>
      <c r="B52" s="669"/>
      <c r="C52" s="670"/>
      <c r="D52" s="671"/>
      <c r="E52" s="696"/>
      <c r="F52" s="697"/>
      <c r="G52" s="697"/>
      <c r="H52" s="698"/>
      <c r="I52" s="186" t="s">
        <v>100</v>
      </c>
      <c r="J52" s="187" t="s">
        <v>101</v>
      </c>
      <c r="K52" s="684"/>
      <c r="L52" s="685"/>
      <c r="M52" s="685"/>
      <c r="N52" s="685"/>
      <c r="O52" s="685"/>
      <c r="P52" s="685"/>
      <c r="Q52" s="685"/>
      <c r="R52" s="685"/>
      <c r="S52" s="685"/>
      <c r="T52" s="685"/>
      <c r="U52" s="685"/>
      <c r="V52" s="685"/>
      <c r="W52" s="685"/>
      <c r="X52" s="685"/>
      <c r="Y52" s="685"/>
      <c r="Z52" s="685"/>
      <c r="AA52" s="685"/>
      <c r="AB52" s="685"/>
      <c r="AC52" s="685"/>
      <c r="AD52" s="685"/>
      <c r="AE52" s="685"/>
      <c r="AF52" s="685"/>
      <c r="AG52" s="685"/>
      <c r="AH52" s="685"/>
      <c r="AI52" s="685"/>
      <c r="AJ52" s="685"/>
      <c r="AK52" s="686"/>
    </row>
    <row r="53" spans="1:37" s="380" customFormat="1" ht="48" customHeight="1" thickBot="1">
      <c r="A53" s="426"/>
      <c r="B53" s="709" t="s">
        <v>235</v>
      </c>
      <c r="C53" s="710"/>
      <c r="D53" s="710"/>
      <c r="E53" s="710"/>
      <c r="F53" s="710"/>
      <c r="G53" s="710"/>
      <c r="H53" s="711"/>
      <c r="I53" s="427"/>
      <c r="J53" s="428"/>
      <c r="K53" s="429"/>
      <c r="L53" s="430"/>
      <c r="M53" s="430"/>
      <c r="N53" s="430"/>
      <c r="O53" s="430"/>
      <c r="P53" s="430"/>
      <c r="Q53" s="430"/>
      <c r="R53" s="430"/>
      <c r="S53" s="430"/>
      <c r="T53" s="430"/>
      <c r="U53" s="430"/>
      <c r="V53" s="430"/>
      <c r="W53" s="430"/>
      <c r="X53" s="430"/>
      <c r="Y53" s="430"/>
      <c r="Z53" s="430"/>
      <c r="AA53" s="430"/>
      <c r="AB53" s="430"/>
      <c r="AC53" s="430"/>
      <c r="AD53" s="430"/>
      <c r="AE53" s="430"/>
      <c r="AF53" s="430"/>
      <c r="AG53" s="430"/>
      <c r="AH53" s="430"/>
      <c r="AI53" s="430"/>
      <c r="AJ53" s="430"/>
      <c r="AK53" s="431"/>
    </row>
    <row r="54" spans="1:37" s="45" customFormat="1" ht="72" customHeight="1">
      <c r="A54" s="379">
        <v>19</v>
      </c>
      <c r="B54" s="578" t="s">
        <v>210</v>
      </c>
      <c r="C54" s="579"/>
      <c r="D54" s="580"/>
      <c r="E54" s="532" t="s">
        <v>54</v>
      </c>
      <c r="F54" s="533"/>
      <c r="G54" s="533"/>
      <c r="H54" s="534"/>
      <c r="I54" s="318">
        <v>5</v>
      </c>
      <c r="J54" s="395"/>
      <c r="K54" s="318">
        <v>4</v>
      </c>
      <c r="L54" s="47">
        <f>K54*30</f>
        <v>120</v>
      </c>
      <c r="M54" s="48">
        <f aca="true" t="shared" si="9" ref="M54:M72">N54+P54+R54</f>
        <v>54</v>
      </c>
      <c r="N54" s="389">
        <v>18</v>
      </c>
      <c r="O54" s="389"/>
      <c r="P54" s="389">
        <v>36</v>
      </c>
      <c r="Q54" s="389"/>
      <c r="R54" s="49"/>
      <c r="S54" s="49"/>
      <c r="T54" s="49"/>
      <c r="U54" s="50">
        <f aca="true" t="shared" si="10" ref="U54:U72">L54-M54</f>
        <v>66</v>
      </c>
      <c r="V54" s="319"/>
      <c r="W54" s="320">
        <v>3</v>
      </c>
      <c r="X54" s="320">
        <v>3</v>
      </c>
      <c r="Y54" s="321"/>
      <c r="Z54" s="320"/>
      <c r="AA54" s="320"/>
      <c r="AB54" s="320">
        <v>3</v>
      </c>
      <c r="AC54" s="322"/>
      <c r="AD54" s="329">
        <f aca="true" t="shared" si="11" ref="AD54:AD62">SUM(AE54:AG54)</f>
        <v>3</v>
      </c>
      <c r="AE54" s="107">
        <v>1</v>
      </c>
      <c r="AF54" s="56">
        <v>2</v>
      </c>
      <c r="AG54" s="53"/>
      <c r="AH54" s="171"/>
      <c r="AI54" s="172"/>
      <c r="AJ54" s="173"/>
      <c r="AK54" s="174"/>
    </row>
    <row r="55" spans="1:37" s="45" customFormat="1" ht="72" customHeight="1" thickBot="1">
      <c r="A55" s="381">
        <v>20</v>
      </c>
      <c r="B55" s="646" t="s">
        <v>211</v>
      </c>
      <c r="C55" s="647"/>
      <c r="D55" s="648"/>
      <c r="E55" s="532" t="s">
        <v>54</v>
      </c>
      <c r="F55" s="533"/>
      <c r="G55" s="533"/>
      <c r="H55" s="534"/>
      <c r="I55" s="318">
        <v>8</v>
      </c>
      <c r="J55" s="395"/>
      <c r="K55" s="382">
        <v>4</v>
      </c>
      <c r="L55" s="47">
        <f>K55*30</f>
        <v>120</v>
      </c>
      <c r="M55" s="48">
        <f t="shared" si="9"/>
        <v>54</v>
      </c>
      <c r="N55" s="316">
        <v>18</v>
      </c>
      <c r="O55" s="316"/>
      <c r="P55" s="316">
        <v>36</v>
      </c>
      <c r="Q55" s="316"/>
      <c r="R55" s="317"/>
      <c r="S55" s="317"/>
      <c r="T55" s="49"/>
      <c r="U55" s="50">
        <f t="shared" si="10"/>
        <v>66</v>
      </c>
      <c r="V55" s="383"/>
      <c r="W55" s="384">
        <v>3</v>
      </c>
      <c r="X55" s="384">
        <v>3</v>
      </c>
      <c r="Y55" s="385"/>
      <c r="Z55" s="384"/>
      <c r="AA55" s="384"/>
      <c r="AB55" s="384">
        <v>3</v>
      </c>
      <c r="AC55" s="386"/>
      <c r="AD55" s="329">
        <f t="shared" si="11"/>
        <v>3</v>
      </c>
      <c r="AE55" s="107">
        <v>1</v>
      </c>
      <c r="AF55" s="56">
        <v>2</v>
      </c>
      <c r="AG55" s="104"/>
      <c r="AH55" s="106"/>
      <c r="AI55" s="107"/>
      <c r="AJ55" s="56"/>
      <c r="AK55" s="130"/>
    </row>
    <row r="56" spans="1:37" s="380" customFormat="1" ht="48" customHeight="1" thickBot="1">
      <c r="A56" s="426"/>
      <c r="B56" s="709" t="s">
        <v>236</v>
      </c>
      <c r="C56" s="710"/>
      <c r="D56" s="710"/>
      <c r="E56" s="710"/>
      <c r="F56" s="710"/>
      <c r="G56" s="710"/>
      <c r="H56" s="711"/>
      <c r="I56" s="427"/>
      <c r="J56" s="428"/>
      <c r="K56" s="429"/>
      <c r="L56" s="430"/>
      <c r="M56" s="430"/>
      <c r="N56" s="430"/>
      <c r="O56" s="430"/>
      <c r="P56" s="430"/>
      <c r="Q56" s="430"/>
      <c r="R56" s="430"/>
      <c r="S56" s="430"/>
      <c r="T56" s="430"/>
      <c r="U56" s="430"/>
      <c r="V56" s="430"/>
      <c r="W56" s="430"/>
      <c r="X56" s="430"/>
      <c r="Y56" s="430"/>
      <c r="Z56" s="430"/>
      <c r="AA56" s="430"/>
      <c r="AB56" s="430"/>
      <c r="AC56" s="430"/>
      <c r="AD56" s="430"/>
      <c r="AE56" s="430"/>
      <c r="AF56" s="430"/>
      <c r="AG56" s="430"/>
      <c r="AH56" s="430"/>
      <c r="AI56" s="430"/>
      <c r="AJ56" s="430"/>
      <c r="AK56" s="431"/>
    </row>
    <row r="57" spans="1:37" s="45" customFormat="1" ht="72" customHeight="1">
      <c r="A57" s="379">
        <v>21</v>
      </c>
      <c r="B57" s="578" t="s">
        <v>212</v>
      </c>
      <c r="C57" s="579"/>
      <c r="D57" s="580"/>
      <c r="E57" s="532" t="s">
        <v>54</v>
      </c>
      <c r="F57" s="533"/>
      <c r="G57" s="533"/>
      <c r="H57" s="534"/>
      <c r="I57" s="318">
        <v>4</v>
      </c>
      <c r="J57" s="395"/>
      <c r="K57" s="318">
        <v>4</v>
      </c>
      <c r="L57" s="47">
        <f>K57*30</f>
        <v>120</v>
      </c>
      <c r="M57" s="48">
        <f t="shared" si="9"/>
        <v>54</v>
      </c>
      <c r="N57" s="316">
        <v>18</v>
      </c>
      <c r="O57" s="389"/>
      <c r="P57" s="316">
        <v>36</v>
      </c>
      <c r="Q57" s="389"/>
      <c r="R57" s="49"/>
      <c r="S57" s="49"/>
      <c r="T57" s="49"/>
      <c r="U57" s="50">
        <f t="shared" si="10"/>
        <v>66</v>
      </c>
      <c r="V57" s="319"/>
      <c r="W57" s="384">
        <v>3</v>
      </c>
      <c r="X57" s="384">
        <v>3</v>
      </c>
      <c r="Y57" s="385"/>
      <c r="Z57" s="384"/>
      <c r="AA57" s="384"/>
      <c r="AB57" s="384">
        <v>3</v>
      </c>
      <c r="AC57" s="322"/>
      <c r="AD57" s="329">
        <f t="shared" si="11"/>
        <v>3</v>
      </c>
      <c r="AE57" s="107">
        <v>1</v>
      </c>
      <c r="AF57" s="56">
        <v>2</v>
      </c>
      <c r="AG57" s="53"/>
      <c r="AH57" s="171"/>
      <c r="AI57" s="172"/>
      <c r="AJ57" s="173"/>
      <c r="AK57" s="174"/>
    </row>
    <row r="58" spans="1:37" s="45" customFormat="1" ht="72" customHeight="1" thickBot="1">
      <c r="A58" s="381">
        <v>22</v>
      </c>
      <c r="B58" s="578" t="s">
        <v>213</v>
      </c>
      <c r="C58" s="579"/>
      <c r="D58" s="580"/>
      <c r="E58" s="532" t="s">
        <v>54</v>
      </c>
      <c r="F58" s="533"/>
      <c r="G58" s="533"/>
      <c r="H58" s="534"/>
      <c r="I58" s="318">
        <v>3</v>
      </c>
      <c r="J58" s="395"/>
      <c r="K58" s="318">
        <v>4</v>
      </c>
      <c r="L58" s="47">
        <f>K58*30</f>
        <v>120</v>
      </c>
      <c r="M58" s="48">
        <f t="shared" si="9"/>
        <v>54</v>
      </c>
      <c r="N58" s="316">
        <v>18</v>
      </c>
      <c r="O58" s="389"/>
      <c r="P58" s="316">
        <v>36</v>
      </c>
      <c r="Q58" s="389"/>
      <c r="R58" s="49"/>
      <c r="S58" s="49"/>
      <c r="T58" s="49"/>
      <c r="U58" s="50">
        <f t="shared" si="10"/>
        <v>66</v>
      </c>
      <c r="V58" s="319"/>
      <c r="W58" s="384">
        <v>3</v>
      </c>
      <c r="X58" s="384">
        <v>3</v>
      </c>
      <c r="Y58" s="385"/>
      <c r="Z58" s="384"/>
      <c r="AA58" s="384"/>
      <c r="AB58" s="384">
        <v>3</v>
      </c>
      <c r="AC58" s="322"/>
      <c r="AD58" s="329">
        <f t="shared" si="11"/>
        <v>3</v>
      </c>
      <c r="AE58" s="107">
        <v>1</v>
      </c>
      <c r="AF58" s="56">
        <v>2</v>
      </c>
      <c r="AG58" s="53"/>
      <c r="AH58" s="171"/>
      <c r="AI58" s="172"/>
      <c r="AJ58" s="173"/>
      <c r="AK58" s="174"/>
    </row>
    <row r="59" spans="1:37" s="380" customFormat="1" ht="48" customHeight="1" thickBot="1">
      <c r="A59" s="426"/>
      <c r="B59" s="709" t="s">
        <v>237</v>
      </c>
      <c r="C59" s="710"/>
      <c r="D59" s="710"/>
      <c r="E59" s="710"/>
      <c r="F59" s="710"/>
      <c r="G59" s="710"/>
      <c r="H59" s="711"/>
      <c r="I59" s="427"/>
      <c r="J59" s="428"/>
      <c r="K59" s="429"/>
      <c r="L59" s="430"/>
      <c r="M59" s="430"/>
      <c r="N59" s="430"/>
      <c r="O59" s="430"/>
      <c r="P59" s="430"/>
      <c r="Q59" s="430"/>
      <c r="R59" s="430"/>
      <c r="S59" s="430"/>
      <c r="T59" s="430"/>
      <c r="U59" s="430"/>
      <c r="V59" s="430"/>
      <c r="W59" s="430"/>
      <c r="X59" s="430"/>
      <c r="Y59" s="430"/>
      <c r="Z59" s="430"/>
      <c r="AA59" s="430"/>
      <c r="AB59" s="430"/>
      <c r="AC59" s="430"/>
      <c r="AD59" s="430"/>
      <c r="AE59" s="430"/>
      <c r="AF59" s="430"/>
      <c r="AG59" s="430"/>
      <c r="AH59" s="430"/>
      <c r="AI59" s="430"/>
      <c r="AJ59" s="430"/>
      <c r="AK59" s="431"/>
    </row>
    <row r="60" spans="1:37" s="45" customFormat="1" ht="72" customHeight="1">
      <c r="A60" s="379">
        <v>23</v>
      </c>
      <c r="B60" s="578" t="s">
        <v>214</v>
      </c>
      <c r="C60" s="579"/>
      <c r="D60" s="663"/>
      <c r="E60" s="532" t="s">
        <v>54</v>
      </c>
      <c r="F60" s="533"/>
      <c r="G60" s="533"/>
      <c r="H60" s="534"/>
      <c r="I60" s="318">
        <v>6</v>
      </c>
      <c r="J60" s="395"/>
      <c r="K60" s="318">
        <v>4</v>
      </c>
      <c r="L60" s="47">
        <f>K60*30</f>
        <v>120</v>
      </c>
      <c r="M60" s="48">
        <f t="shared" si="9"/>
        <v>54</v>
      </c>
      <c r="N60" s="316">
        <v>18</v>
      </c>
      <c r="O60" s="389"/>
      <c r="P60" s="316">
        <v>36</v>
      </c>
      <c r="Q60" s="389"/>
      <c r="R60" s="49"/>
      <c r="S60" s="49"/>
      <c r="T60" s="49"/>
      <c r="U60" s="50">
        <f t="shared" si="10"/>
        <v>66</v>
      </c>
      <c r="V60" s="319"/>
      <c r="W60" s="384">
        <v>3</v>
      </c>
      <c r="X60" s="384">
        <v>3</v>
      </c>
      <c r="Y60" s="385"/>
      <c r="Z60" s="384"/>
      <c r="AA60" s="384"/>
      <c r="AB60" s="384">
        <v>3</v>
      </c>
      <c r="AC60" s="322"/>
      <c r="AD60" s="329">
        <f t="shared" si="11"/>
        <v>3</v>
      </c>
      <c r="AE60" s="107">
        <v>1</v>
      </c>
      <c r="AF60" s="56">
        <v>2</v>
      </c>
      <c r="AG60" s="188"/>
      <c r="AH60" s="108"/>
      <c r="AI60" s="146"/>
      <c r="AJ60" s="56"/>
      <c r="AK60" s="130"/>
    </row>
    <row r="61" spans="1:37" s="45" customFormat="1" ht="72" customHeight="1">
      <c r="A61" s="381">
        <v>24</v>
      </c>
      <c r="B61" s="646" t="s">
        <v>215</v>
      </c>
      <c r="C61" s="647"/>
      <c r="D61" s="648"/>
      <c r="E61" s="532" t="s">
        <v>54</v>
      </c>
      <c r="F61" s="533"/>
      <c r="G61" s="533"/>
      <c r="H61" s="534"/>
      <c r="I61" s="318">
        <v>5</v>
      </c>
      <c r="J61" s="395"/>
      <c r="K61" s="382">
        <v>4</v>
      </c>
      <c r="L61" s="47">
        <f>K61*30</f>
        <v>120</v>
      </c>
      <c r="M61" s="48">
        <f t="shared" si="9"/>
        <v>54</v>
      </c>
      <c r="N61" s="316">
        <v>18</v>
      </c>
      <c r="O61" s="316"/>
      <c r="P61" s="316">
        <v>36</v>
      </c>
      <c r="Q61" s="316"/>
      <c r="R61" s="317"/>
      <c r="S61" s="317"/>
      <c r="T61" s="49"/>
      <c r="U61" s="50">
        <f t="shared" si="10"/>
        <v>66</v>
      </c>
      <c r="V61" s="383"/>
      <c r="W61" s="384">
        <v>3</v>
      </c>
      <c r="X61" s="384">
        <v>3</v>
      </c>
      <c r="Y61" s="385"/>
      <c r="Z61" s="384"/>
      <c r="AA61" s="384"/>
      <c r="AB61" s="384">
        <v>3</v>
      </c>
      <c r="AC61" s="322"/>
      <c r="AD61" s="329">
        <f t="shared" si="11"/>
        <v>3</v>
      </c>
      <c r="AE61" s="107">
        <v>1</v>
      </c>
      <c r="AF61" s="56">
        <v>2</v>
      </c>
      <c r="AG61" s="104"/>
      <c r="AH61" s="127"/>
      <c r="AI61" s="107"/>
      <c r="AJ61" s="56"/>
      <c r="AK61" s="130"/>
    </row>
    <row r="62" spans="1:37" s="45" customFormat="1" ht="72" customHeight="1" thickBot="1">
      <c r="A62" s="379">
        <v>25</v>
      </c>
      <c r="B62" s="578" t="s">
        <v>216</v>
      </c>
      <c r="C62" s="579"/>
      <c r="D62" s="580"/>
      <c r="E62" s="532" t="s">
        <v>86</v>
      </c>
      <c r="F62" s="533"/>
      <c r="G62" s="533"/>
      <c r="H62" s="534"/>
      <c r="I62" s="318">
        <v>2</v>
      </c>
      <c r="J62" s="395"/>
      <c r="K62" s="318">
        <v>4</v>
      </c>
      <c r="L62" s="47">
        <f>K62*30</f>
        <v>120</v>
      </c>
      <c r="M62" s="48">
        <f t="shared" si="9"/>
        <v>54</v>
      </c>
      <c r="N62" s="316">
        <v>18</v>
      </c>
      <c r="O62" s="389"/>
      <c r="P62" s="316">
        <v>36</v>
      </c>
      <c r="Q62" s="389"/>
      <c r="R62" s="49"/>
      <c r="S62" s="49"/>
      <c r="T62" s="49"/>
      <c r="U62" s="50">
        <f t="shared" si="10"/>
        <v>66</v>
      </c>
      <c r="V62" s="319"/>
      <c r="W62" s="384">
        <v>3</v>
      </c>
      <c r="X62" s="384">
        <v>3</v>
      </c>
      <c r="Y62" s="385"/>
      <c r="Z62" s="384"/>
      <c r="AA62" s="384"/>
      <c r="AB62" s="384">
        <v>3</v>
      </c>
      <c r="AC62" s="322"/>
      <c r="AD62" s="329">
        <f t="shared" si="11"/>
        <v>3</v>
      </c>
      <c r="AE62" s="107">
        <v>1</v>
      </c>
      <c r="AF62" s="56">
        <v>2</v>
      </c>
      <c r="AG62" s="53"/>
      <c r="AH62" s="127"/>
      <c r="AI62" s="172"/>
      <c r="AJ62" s="173"/>
      <c r="AK62" s="174"/>
    </row>
    <row r="63" spans="1:37" s="380" customFormat="1" ht="48" customHeight="1" thickBot="1">
      <c r="A63" s="426"/>
      <c r="B63" s="709" t="s">
        <v>238</v>
      </c>
      <c r="C63" s="710"/>
      <c r="D63" s="710"/>
      <c r="E63" s="710"/>
      <c r="F63" s="710"/>
      <c r="G63" s="710"/>
      <c r="H63" s="711"/>
      <c r="I63" s="427"/>
      <c r="J63" s="428"/>
      <c r="K63" s="429"/>
      <c r="L63" s="430"/>
      <c r="M63" s="430"/>
      <c r="N63" s="430"/>
      <c r="O63" s="430"/>
      <c r="P63" s="430"/>
      <c r="Q63" s="430"/>
      <c r="R63" s="430"/>
      <c r="S63" s="430"/>
      <c r="T63" s="430"/>
      <c r="U63" s="430"/>
      <c r="V63" s="430"/>
      <c r="W63" s="430"/>
      <c r="X63" s="430"/>
      <c r="Y63" s="430"/>
      <c r="Z63" s="430"/>
      <c r="AA63" s="430"/>
      <c r="AB63" s="430"/>
      <c r="AC63" s="430"/>
      <c r="AD63" s="430"/>
      <c r="AE63" s="430"/>
      <c r="AF63" s="430"/>
      <c r="AG63" s="430"/>
      <c r="AH63" s="430"/>
      <c r="AI63" s="430"/>
      <c r="AJ63" s="430"/>
      <c r="AK63" s="431"/>
    </row>
    <row r="64" spans="1:37" s="45" customFormat="1" ht="72" customHeight="1">
      <c r="A64" s="381">
        <v>26</v>
      </c>
      <c r="B64" s="578" t="s">
        <v>217</v>
      </c>
      <c r="C64" s="579" t="s">
        <v>217</v>
      </c>
      <c r="D64" s="663" t="s">
        <v>217</v>
      </c>
      <c r="E64" s="532" t="s">
        <v>54</v>
      </c>
      <c r="F64" s="533"/>
      <c r="G64" s="533"/>
      <c r="H64" s="534"/>
      <c r="I64" s="318">
        <v>5</v>
      </c>
      <c r="J64" s="395"/>
      <c r="K64" s="318">
        <v>4</v>
      </c>
      <c r="L64" s="47">
        <f>K64*30</f>
        <v>120</v>
      </c>
      <c r="M64" s="48">
        <f>N64+P64+R64</f>
        <v>54</v>
      </c>
      <c r="N64" s="316">
        <v>18</v>
      </c>
      <c r="O64" s="389"/>
      <c r="P64" s="316">
        <v>36</v>
      </c>
      <c r="Q64" s="389"/>
      <c r="R64" s="49"/>
      <c r="S64" s="49"/>
      <c r="T64" s="49"/>
      <c r="U64" s="50">
        <f>L64-M64</f>
        <v>66</v>
      </c>
      <c r="V64" s="319"/>
      <c r="W64" s="320">
        <v>4</v>
      </c>
      <c r="X64" s="320">
        <v>4</v>
      </c>
      <c r="Y64" s="321"/>
      <c r="Z64" s="320"/>
      <c r="AA64" s="320"/>
      <c r="AB64" s="320">
        <v>4</v>
      </c>
      <c r="AC64" s="322"/>
      <c r="AD64" s="323"/>
      <c r="AE64" s="51"/>
      <c r="AF64" s="52"/>
      <c r="AG64" s="53"/>
      <c r="AH64" s="127">
        <f aca="true" t="shared" si="12" ref="AH64:AH72">SUM(AI64:AK64)</f>
        <v>3</v>
      </c>
      <c r="AI64" s="172">
        <v>1</v>
      </c>
      <c r="AJ64" s="173">
        <v>2</v>
      </c>
      <c r="AK64" s="174"/>
    </row>
    <row r="65" spans="1:37" s="45" customFormat="1" ht="72" customHeight="1">
      <c r="A65" s="379">
        <v>27</v>
      </c>
      <c r="B65" s="578" t="s">
        <v>218</v>
      </c>
      <c r="C65" s="579" t="s">
        <v>218</v>
      </c>
      <c r="D65" s="663" t="s">
        <v>218</v>
      </c>
      <c r="E65" s="532" t="s">
        <v>54</v>
      </c>
      <c r="F65" s="533"/>
      <c r="G65" s="533"/>
      <c r="H65" s="534"/>
      <c r="I65" s="318">
        <v>3</v>
      </c>
      <c r="J65" s="395"/>
      <c r="K65" s="318">
        <v>4</v>
      </c>
      <c r="L65" s="47">
        <f>K65*30</f>
        <v>120</v>
      </c>
      <c r="M65" s="48">
        <f>N65+P65+R65</f>
        <v>54</v>
      </c>
      <c r="N65" s="316">
        <v>18</v>
      </c>
      <c r="O65" s="389"/>
      <c r="P65" s="316">
        <v>36</v>
      </c>
      <c r="Q65" s="389"/>
      <c r="R65" s="49"/>
      <c r="S65" s="49"/>
      <c r="T65" s="49"/>
      <c r="U65" s="50">
        <f>L65-M65</f>
        <v>66</v>
      </c>
      <c r="V65" s="319"/>
      <c r="W65" s="320">
        <v>4</v>
      </c>
      <c r="X65" s="320">
        <v>4</v>
      </c>
      <c r="Y65" s="321"/>
      <c r="Z65" s="320"/>
      <c r="AA65" s="320"/>
      <c r="AB65" s="320">
        <v>4</v>
      </c>
      <c r="AC65" s="322"/>
      <c r="AD65" s="323"/>
      <c r="AE65" s="51"/>
      <c r="AF65" s="52"/>
      <c r="AG65" s="53"/>
      <c r="AH65" s="127">
        <f t="shared" si="12"/>
        <v>3</v>
      </c>
      <c r="AI65" s="172">
        <v>1</v>
      </c>
      <c r="AJ65" s="173">
        <v>2</v>
      </c>
      <c r="AK65" s="174"/>
    </row>
    <row r="66" spans="1:37" s="45" customFormat="1" ht="72" customHeight="1" thickBot="1">
      <c r="A66" s="381">
        <v>28</v>
      </c>
      <c r="B66" s="578" t="s">
        <v>219</v>
      </c>
      <c r="C66" s="579" t="s">
        <v>219</v>
      </c>
      <c r="D66" s="663" t="s">
        <v>219</v>
      </c>
      <c r="E66" s="532" t="s">
        <v>54</v>
      </c>
      <c r="F66" s="533"/>
      <c r="G66" s="533"/>
      <c r="H66" s="534"/>
      <c r="I66" s="318">
        <v>4</v>
      </c>
      <c r="J66" s="395"/>
      <c r="K66" s="318">
        <v>4</v>
      </c>
      <c r="L66" s="47">
        <f>K66*30</f>
        <v>120</v>
      </c>
      <c r="M66" s="48">
        <f>N66+P66+R66</f>
        <v>54</v>
      </c>
      <c r="N66" s="316">
        <v>18</v>
      </c>
      <c r="O66" s="389"/>
      <c r="P66" s="316">
        <v>36</v>
      </c>
      <c r="Q66" s="389"/>
      <c r="R66" s="49"/>
      <c r="S66" s="49"/>
      <c r="T66" s="49"/>
      <c r="U66" s="50">
        <f>L66-M66</f>
        <v>66</v>
      </c>
      <c r="V66" s="319"/>
      <c r="W66" s="320">
        <v>4</v>
      </c>
      <c r="X66" s="320">
        <v>4</v>
      </c>
      <c r="Y66" s="321"/>
      <c r="Z66" s="320"/>
      <c r="AA66" s="320"/>
      <c r="AB66" s="320">
        <v>4</v>
      </c>
      <c r="AC66" s="322"/>
      <c r="AD66" s="323"/>
      <c r="AE66" s="51"/>
      <c r="AF66" s="52"/>
      <c r="AG66" s="53"/>
      <c r="AH66" s="127">
        <f t="shared" si="12"/>
        <v>3</v>
      </c>
      <c r="AI66" s="172">
        <v>1</v>
      </c>
      <c r="AJ66" s="173">
        <v>2</v>
      </c>
      <c r="AK66" s="174"/>
    </row>
    <row r="67" spans="1:37" s="380" customFormat="1" ht="48" customHeight="1" thickBot="1">
      <c r="A67" s="426"/>
      <c r="B67" s="709" t="s">
        <v>239</v>
      </c>
      <c r="C67" s="710"/>
      <c r="D67" s="710"/>
      <c r="E67" s="710"/>
      <c r="F67" s="710"/>
      <c r="G67" s="710"/>
      <c r="H67" s="711"/>
      <c r="I67" s="427"/>
      <c r="J67" s="428"/>
      <c r="K67" s="429"/>
      <c r="L67" s="430"/>
      <c r="M67" s="430"/>
      <c r="N67" s="430"/>
      <c r="O67" s="430"/>
      <c r="P67" s="430"/>
      <c r="Q67" s="430"/>
      <c r="R67" s="430"/>
      <c r="S67" s="430"/>
      <c r="T67" s="430"/>
      <c r="U67" s="430"/>
      <c r="V67" s="430"/>
      <c r="W67" s="430"/>
      <c r="X67" s="430"/>
      <c r="Y67" s="430"/>
      <c r="Z67" s="430"/>
      <c r="AA67" s="430"/>
      <c r="AB67" s="430"/>
      <c r="AC67" s="430"/>
      <c r="AD67" s="430"/>
      <c r="AE67" s="430"/>
      <c r="AF67" s="430"/>
      <c r="AG67" s="430"/>
      <c r="AH67" s="430"/>
      <c r="AI67" s="430"/>
      <c r="AJ67" s="430"/>
      <c r="AK67" s="431"/>
    </row>
    <row r="68" spans="1:37" s="45" customFormat="1" ht="72" customHeight="1">
      <c r="A68" s="379">
        <v>29</v>
      </c>
      <c r="B68" s="578" t="s">
        <v>220</v>
      </c>
      <c r="C68" s="579" t="s">
        <v>220</v>
      </c>
      <c r="D68" s="663" t="s">
        <v>220</v>
      </c>
      <c r="E68" s="532" t="s">
        <v>54</v>
      </c>
      <c r="F68" s="533"/>
      <c r="G68" s="533"/>
      <c r="H68" s="534"/>
      <c r="I68" s="318">
        <v>5</v>
      </c>
      <c r="J68" s="395"/>
      <c r="K68" s="318">
        <v>4</v>
      </c>
      <c r="L68" s="47">
        <f>K68*30</f>
        <v>120</v>
      </c>
      <c r="M68" s="48">
        <f>N68+P68+R68</f>
        <v>54</v>
      </c>
      <c r="N68" s="316">
        <v>18</v>
      </c>
      <c r="O68" s="389"/>
      <c r="P68" s="316">
        <v>36</v>
      </c>
      <c r="Q68" s="389"/>
      <c r="R68" s="49"/>
      <c r="S68" s="49"/>
      <c r="T68" s="49"/>
      <c r="U68" s="50">
        <f>L68-M68</f>
        <v>66</v>
      </c>
      <c r="V68" s="319"/>
      <c r="W68" s="320">
        <v>4</v>
      </c>
      <c r="X68" s="320">
        <v>4</v>
      </c>
      <c r="Y68" s="321"/>
      <c r="Z68" s="320"/>
      <c r="AA68" s="320"/>
      <c r="AB68" s="320">
        <v>4</v>
      </c>
      <c r="AC68" s="322"/>
      <c r="AD68" s="323"/>
      <c r="AE68" s="51"/>
      <c r="AF68" s="52"/>
      <c r="AG68" s="53"/>
      <c r="AH68" s="127">
        <f t="shared" si="12"/>
        <v>3</v>
      </c>
      <c r="AI68" s="172">
        <v>1</v>
      </c>
      <c r="AJ68" s="173">
        <v>2</v>
      </c>
      <c r="AK68" s="174"/>
    </row>
    <row r="69" spans="1:37" s="45" customFormat="1" ht="72" customHeight="1" thickBot="1">
      <c r="A69" s="381">
        <v>30</v>
      </c>
      <c r="B69" s="578" t="s">
        <v>221</v>
      </c>
      <c r="C69" s="579" t="s">
        <v>221</v>
      </c>
      <c r="D69" s="663" t="s">
        <v>221</v>
      </c>
      <c r="E69" s="532" t="s">
        <v>54</v>
      </c>
      <c r="F69" s="533"/>
      <c r="G69" s="533"/>
      <c r="H69" s="534"/>
      <c r="I69" s="318">
        <v>9</v>
      </c>
      <c r="J69" s="395"/>
      <c r="K69" s="318">
        <v>4</v>
      </c>
      <c r="L69" s="47">
        <f>K69*30</f>
        <v>120</v>
      </c>
      <c r="M69" s="48">
        <f t="shared" si="9"/>
        <v>54</v>
      </c>
      <c r="N69" s="316">
        <v>18</v>
      </c>
      <c r="O69" s="389"/>
      <c r="P69" s="316">
        <v>36</v>
      </c>
      <c r="Q69" s="389"/>
      <c r="R69" s="49"/>
      <c r="S69" s="49"/>
      <c r="T69" s="49"/>
      <c r="U69" s="50">
        <f t="shared" si="10"/>
        <v>66</v>
      </c>
      <c r="V69" s="319"/>
      <c r="W69" s="320">
        <v>4</v>
      </c>
      <c r="X69" s="320">
        <v>4</v>
      </c>
      <c r="Y69" s="321"/>
      <c r="Z69" s="320"/>
      <c r="AA69" s="320"/>
      <c r="AB69" s="320">
        <v>4</v>
      </c>
      <c r="AC69" s="322"/>
      <c r="AD69" s="323"/>
      <c r="AE69" s="51"/>
      <c r="AF69" s="52"/>
      <c r="AG69" s="53"/>
      <c r="AH69" s="127">
        <f t="shared" si="12"/>
        <v>3</v>
      </c>
      <c r="AI69" s="172">
        <v>1</v>
      </c>
      <c r="AJ69" s="173">
        <v>2</v>
      </c>
      <c r="AK69" s="174"/>
    </row>
    <row r="70" spans="1:37" s="380" customFormat="1" ht="48" customHeight="1" thickBot="1">
      <c r="A70" s="426"/>
      <c r="B70" s="709" t="s">
        <v>240</v>
      </c>
      <c r="C70" s="710"/>
      <c r="D70" s="710"/>
      <c r="E70" s="710"/>
      <c r="F70" s="710"/>
      <c r="G70" s="710"/>
      <c r="H70" s="711"/>
      <c r="I70" s="427"/>
      <c r="J70" s="428"/>
      <c r="K70" s="429"/>
      <c r="L70" s="430"/>
      <c r="M70" s="430"/>
      <c r="N70" s="430"/>
      <c r="O70" s="430"/>
      <c r="P70" s="430"/>
      <c r="Q70" s="430"/>
      <c r="R70" s="430"/>
      <c r="S70" s="430"/>
      <c r="T70" s="430"/>
      <c r="U70" s="430"/>
      <c r="V70" s="430"/>
      <c r="W70" s="430"/>
      <c r="X70" s="430"/>
      <c r="Y70" s="430"/>
      <c r="Z70" s="430"/>
      <c r="AA70" s="430"/>
      <c r="AB70" s="430"/>
      <c r="AC70" s="430"/>
      <c r="AD70" s="430"/>
      <c r="AE70" s="430"/>
      <c r="AF70" s="430"/>
      <c r="AG70" s="430"/>
      <c r="AH70" s="430"/>
      <c r="AI70" s="430"/>
      <c r="AJ70" s="430"/>
      <c r="AK70" s="431"/>
    </row>
    <row r="71" spans="1:37" s="45" customFormat="1" ht="72" customHeight="1">
      <c r="A71" s="379">
        <v>31</v>
      </c>
      <c r="B71" s="578" t="s">
        <v>222</v>
      </c>
      <c r="C71" s="579" t="s">
        <v>222</v>
      </c>
      <c r="D71" s="663" t="s">
        <v>222</v>
      </c>
      <c r="E71" s="532" t="s">
        <v>54</v>
      </c>
      <c r="F71" s="533"/>
      <c r="G71" s="533"/>
      <c r="H71" s="534"/>
      <c r="I71" s="318">
        <v>3</v>
      </c>
      <c r="J71" s="395"/>
      <c r="K71" s="318">
        <v>4</v>
      </c>
      <c r="L71" s="47">
        <f>K71*30</f>
        <v>120</v>
      </c>
      <c r="M71" s="48">
        <f t="shared" si="9"/>
        <v>54</v>
      </c>
      <c r="N71" s="316">
        <v>18</v>
      </c>
      <c r="O71" s="389"/>
      <c r="P71" s="316">
        <v>36</v>
      </c>
      <c r="Q71" s="389"/>
      <c r="R71" s="49"/>
      <c r="S71" s="49"/>
      <c r="T71" s="49"/>
      <c r="U71" s="50">
        <f t="shared" si="10"/>
        <v>66</v>
      </c>
      <c r="V71" s="319"/>
      <c r="W71" s="320">
        <v>4</v>
      </c>
      <c r="X71" s="320">
        <v>4</v>
      </c>
      <c r="Y71" s="321"/>
      <c r="Z71" s="320"/>
      <c r="AA71" s="320"/>
      <c r="AB71" s="320">
        <v>4</v>
      </c>
      <c r="AC71" s="322"/>
      <c r="AD71" s="325"/>
      <c r="AE71" s="107"/>
      <c r="AF71" s="56"/>
      <c r="AG71" s="188"/>
      <c r="AH71" s="127">
        <f t="shared" si="12"/>
        <v>3</v>
      </c>
      <c r="AI71" s="146">
        <v>1</v>
      </c>
      <c r="AJ71" s="56">
        <v>2</v>
      </c>
      <c r="AK71" s="130"/>
    </row>
    <row r="72" spans="1:37" s="45" customFormat="1" ht="72" customHeight="1" thickBot="1">
      <c r="A72" s="381">
        <v>32</v>
      </c>
      <c r="B72" s="578" t="s">
        <v>223</v>
      </c>
      <c r="C72" s="579" t="s">
        <v>223</v>
      </c>
      <c r="D72" s="663" t="s">
        <v>223</v>
      </c>
      <c r="E72" s="532" t="s">
        <v>54</v>
      </c>
      <c r="F72" s="533"/>
      <c r="G72" s="533"/>
      <c r="H72" s="534"/>
      <c r="I72" s="318">
        <v>4</v>
      </c>
      <c r="J72" s="395"/>
      <c r="K72" s="318">
        <v>4</v>
      </c>
      <c r="L72" s="47">
        <f>K72*30</f>
        <v>120</v>
      </c>
      <c r="M72" s="48">
        <f t="shared" si="9"/>
        <v>54</v>
      </c>
      <c r="N72" s="316">
        <v>18</v>
      </c>
      <c r="O72" s="389"/>
      <c r="P72" s="316">
        <v>36</v>
      </c>
      <c r="Q72" s="389"/>
      <c r="R72" s="49"/>
      <c r="S72" s="49"/>
      <c r="T72" s="49"/>
      <c r="U72" s="50">
        <f t="shared" si="10"/>
        <v>66</v>
      </c>
      <c r="V72" s="319"/>
      <c r="W72" s="320">
        <v>4</v>
      </c>
      <c r="X72" s="320">
        <v>4</v>
      </c>
      <c r="Y72" s="321"/>
      <c r="Z72" s="320"/>
      <c r="AA72" s="320"/>
      <c r="AB72" s="320">
        <v>4</v>
      </c>
      <c r="AC72" s="322"/>
      <c r="AD72" s="325"/>
      <c r="AE72" s="107"/>
      <c r="AF72" s="56"/>
      <c r="AG72" s="188"/>
      <c r="AH72" s="127">
        <f t="shared" si="12"/>
        <v>3</v>
      </c>
      <c r="AI72" s="146">
        <v>1</v>
      </c>
      <c r="AJ72" s="56">
        <v>2</v>
      </c>
      <c r="AK72" s="130"/>
    </row>
    <row r="73" spans="1:37" s="45" customFormat="1" ht="48" customHeight="1" thickBot="1">
      <c r="A73" s="701" t="s">
        <v>224</v>
      </c>
      <c r="B73" s="702"/>
      <c r="C73" s="702"/>
      <c r="D73" s="702"/>
      <c r="E73" s="702"/>
      <c r="F73" s="702"/>
      <c r="G73" s="702"/>
      <c r="H73" s="702"/>
      <c r="I73" s="702"/>
      <c r="J73" s="702"/>
      <c r="K73" s="148">
        <f>K54*6</f>
        <v>24</v>
      </c>
      <c r="L73" s="149">
        <f>L54*6</f>
        <v>720</v>
      </c>
      <c r="M73" s="150">
        <f>M54*6</f>
        <v>324</v>
      </c>
      <c r="N73" s="151">
        <f>N54*6</f>
        <v>108</v>
      </c>
      <c r="O73" s="151"/>
      <c r="P73" s="151">
        <f>P54*6</f>
        <v>216</v>
      </c>
      <c r="Q73" s="151"/>
      <c r="R73" s="151"/>
      <c r="S73" s="151"/>
      <c r="T73" s="151"/>
      <c r="U73" s="152">
        <f>U54*6</f>
        <v>396</v>
      </c>
      <c r="V73" s="59"/>
      <c r="W73" s="100">
        <v>6</v>
      </c>
      <c r="X73" s="100">
        <v>6</v>
      </c>
      <c r="Y73" s="100"/>
      <c r="Z73" s="100"/>
      <c r="AA73" s="100"/>
      <c r="AB73" s="100">
        <v>6</v>
      </c>
      <c r="AC73" s="100"/>
      <c r="AD73" s="101">
        <v>9</v>
      </c>
      <c r="AE73" s="100">
        <v>3</v>
      </c>
      <c r="AF73" s="57">
        <v>6</v>
      </c>
      <c r="AG73" s="58"/>
      <c r="AH73" s="101">
        <v>9</v>
      </c>
      <c r="AI73" s="100">
        <v>3</v>
      </c>
      <c r="AJ73" s="57">
        <v>6</v>
      </c>
      <c r="AK73" s="58"/>
    </row>
    <row r="74" spans="1:37" s="45" customFormat="1" ht="48" customHeight="1" thickBot="1">
      <c r="A74" s="703" t="s">
        <v>109</v>
      </c>
      <c r="B74" s="704"/>
      <c r="C74" s="704"/>
      <c r="D74" s="704"/>
      <c r="E74" s="704"/>
      <c r="F74" s="704"/>
      <c r="G74" s="704"/>
      <c r="H74" s="704"/>
      <c r="I74" s="704"/>
      <c r="J74" s="704"/>
      <c r="K74" s="412">
        <f>K73+K49</f>
        <v>26</v>
      </c>
      <c r="L74" s="349">
        <f>L73+L49</f>
        <v>780</v>
      </c>
      <c r="M74" s="347">
        <f aca="true" t="shared" si="13" ref="M74:U74">M73+M49</f>
        <v>360</v>
      </c>
      <c r="N74" s="348">
        <f t="shared" si="13"/>
        <v>126</v>
      </c>
      <c r="O74" s="348"/>
      <c r="P74" s="348">
        <f t="shared" si="13"/>
        <v>234</v>
      </c>
      <c r="Q74" s="348"/>
      <c r="R74" s="348"/>
      <c r="S74" s="348"/>
      <c r="T74" s="348"/>
      <c r="U74" s="346">
        <f t="shared" si="13"/>
        <v>420</v>
      </c>
      <c r="V74" s="59"/>
      <c r="W74" s="100">
        <f>W73+W49</f>
        <v>7</v>
      </c>
      <c r="X74" s="100">
        <f>X73</f>
        <v>6</v>
      </c>
      <c r="Y74" s="100"/>
      <c r="Z74" s="100"/>
      <c r="AA74" s="100"/>
      <c r="AB74" s="100">
        <f>AB73</f>
        <v>6</v>
      </c>
      <c r="AC74" s="100"/>
      <c r="AD74" s="101">
        <f>AD73+AD49</f>
        <v>11</v>
      </c>
      <c r="AE74" s="101">
        <f>AE73+AE49</f>
        <v>4</v>
      </c>
      <c r="AF74" s="101">
        <f>AF73+AF49</f>
        <v>7</v>
      </c>
      <c r="AG74" s="101"/>
      <c r="AH74" s="101">
        <f>AH73+AH49</f>
        <v>9</v>
      </c>
      <c r="AI74" s="101">
        <f>AI73+AI49</f>
        <v>3</v>
      </c>
      <c r="AJ74" s="101">
        <f>AJ73+AJ49</f>
        <v>6</v>
      </c>
      <c r="AK74" s="58"/>
    </row>
    <row r="75" spans="1:37" s="380" customFormat="1" ht="48" customHeight="1" thickBot="1">
      <c r="A75" s="724" t="s">
        <v>70</v>
      </c>
      <c r="B75" s="725"/>
      <c r="C75" s="725"/>
      <c r="D75" s="725"/>
      <c r="E75" s="725"/>
      <c r="F75" s="725"/>
      <c r="G75" s="725"/>
      <c r="H75" s="725"/>
      <c r="I75" s="725"/>
      <c r="J75" s="725"/>
      <c r="K75" s="412">
        <f>K74+K37</f>
        <v>62</v>
      </c>
      <c r="L75" s="349">
        <f>L74+L37</f>
        <v>1860</v>
      </c>
      <c r="M75" s="347">
        <f>M74+M37</f>
        <v>918</v>
      </c>
      <c r="N75" s="348">
        <f>N74+N37</f>
        <v>396</v>
      </c>
      <c r="O75" s="348"/>
      <c r="P75" s="348">
        <f>P74+P37</f>
        <v>432</v>
      </c>
      <c r="Q75" s="348"/>
      <c r="R75" s="348">
        <f>R74+R37</f>
        <v>90</v>
      </c>
      <c r="S75" s="348"/>
      <c r="T75" s="348"/>
      <c r="U75" s="346">
        <f aca="true" t="shared" si="14" ref="U75:AB75">U74+U37</f>
        <v>942</v>
      </c>
      <c r="V75" s="412">
        <f t="shared" si="14"/>
        <v>4</v>
      </c>
      <c r="W75" s="348">
        <f t="shared" si="14"/>
        <v>14</v>
      </c>
      <c r="X75" s="348">
        <f t="shared" si="14"/>
        <v>15</v>
      </c>
      <c r="Y75" s="413">
        <f t="shared" si="14"/>
        <v>1</v>
      </c>
      <c r="Z75" s="348">
        <f t="shared" si="14"/>
        <v>1</v>
      </c>
      <c r="AA75" s="348">
        <f t="shared" si="14"/>
        <v>4</v>
      </c>
      <c r="AB75" s="348">
        <f t="shared" si="14"/>
        <v>8</v>
      </c>
      <c r="AC75" s="349"/>
      <c r="AD75" s="346">
        <f aca="true" t="shared" si="15" ref="AD75:AK75">AD74+AD37</f>
        <v>28</v>
      </c>
      <c r="AE75" s="347">
        <f t="shared" si="15"/>
        <v>13</v>
      </c>
      <c r="AF75" s="348">
        <f t="shared" si="15"/>
        <v>13</v>
      </c>
      <c r="AG75" s="349">
        <f t="shared" si="15"/>
        <v>2</v>
      </c>
      <c r="AH75" s="346">
        <f t="shared" si="15"/>
        <v>23</v>
      </c>
      <c r="AI75" s="347">
        <f t="shared" si="15"/>
        <v>9</v>
      </c>
      <c r="AJ75" s="348">
        <f t="shared" si="15"/>
        <v>11</v>
      </c>
      <c r="AK75" s="349">
        <f t="shared" si="15"/>
        <v>3</v>
      </c>
    </row>
    <row r="76" spans="1:37" s="380" customFormat="1" ht="55.5" customHeight="1">
      <c r="A76" s="699"/>
      <c r="B76" s="414"/>
      <c r="C76" s="434"/>
      <c r="D76" s="434"/>
      <c r="E76" s="415"/>
      <c r="F76" s="415"/>
      <c r="G76" s="416"/>
      <c r="H76" s="416"/>
      <c r="I76" s="417"/>
      <c r="J76" s="613" t="s">
        <v>36</v>
      </c>
      <c r="K76" s="718" t="s">
        <v>37</v>
      </c>
      <c r="L76" s="719"/>
      <c r="M76" s="719"/>
      <c r="N76" s="719"/>
      <c r="O76" s="719"/>
      <c r="P76" s="719"/>
      <c r="Q76" s="719"/>
      <c r="R76" s="719"/>
      <c r="S76" s="719"/>
      <c r="T76" s="719"/>
      <c r="U76" s="720"/>
      <c r="V76" s="418">
        <f>V75</f>
        <v>4</v>
      </c>
      <c r="W76" s="351"/>
      <c r="X76" s="351"/>
      <c r="Y76" s="352"/>
      <c r="Z76" s="351"/>
      <c r="AA76" s="351"/>
      <c r="AB76" s="351"/>
      <c r="AC76" s="419"/>
      <c r="AD76" s="350">
        <v>1</v>
      </c>
      <c r="AE76" s="351"/>
      <c r="AF76" s="351"/>
      <c r="AG76" s="352"/>
      <c r="AH76" s="353">
        <v>3</v>
      </c>
      <c r="AI76" s="354"/>
      <c r="AJ76" s="354"/>
      <c r="AK76" s="420"/>
    </row>
    <row r="77" spans="1:37" s="380" customFormat="1" ht="55.5" customHeight="1">
      <c r="A77" s="700"/>
      <c r="B77" s="421" t="s">
        <v>40</v>
      </c>
      <c r="C77" s="432"/>
      <c r="D77" s="705" t="s">
        <v>244</v>
      </c>
      <c r="E77" s="705"/>
      <c r="F77" s="705"/>
      <c r="G77" s="705"/>
      <c r="H77" s="705"/>
      <c r="I77" s="706"/>
      <c r="J77" s="614"/>
      <c r="K77" s="626" t="s">
        <v>38</v>
      </c>
      <c r="L77" s="627"/>
      <c r="M77" s="627"/>
      <c r="N77" s="627"/>
      <c r="O77" s="627"/>
      <c r="P77" s="627"/>
      <c r="Q77" s="627"/>
      <c r="R77" s="627"/>
      <c r="S77" s="627"/>
      <c r="T77" s="627"/>
      <c r="U77" s="628"/>
      <c r="V77" s="422"/>
      <c r="W77" s="356">
        <f>W75</f>
        <v>14</v>
      </c>
      <c r="X77" s="356"/>
      <c r="Y77" s="357"/>
      <c r="Z77" s="356"/>
      <c r="AA77" s="356"/>
      <c r="AB77" s="356"/>
      <c r="AC77" s="423"/>
      <c r="AD77" s="355"/>
      <c r="AE77" s="356">
        <v>9</v>
      </c>
      <c r="AF77" s="356"/>
      <c r="AG77" s="357"/>
      <c r="AH77" s="358"/>
      <c r="AI77" s="359">
        <v>5</v>
      </c>
      <c r="AJ77" s="359"/>
      <c r="AK77" s="424"/>
    </row>
    <row r="78" spans="1:37" s="380" customFormat="1" ht="55.5" customHeight="1">
      <c r="A78" s="700"/>
      <c r="B78" s="425" t="s">
        <v>42</v>
      </c>
      <c r="C78" s="432"/>
      <c r="D78" s="705"/>
      <c r="E78" s="705"/>
      <c r="F78" s="705"/>
      <c r="G78" s="705"/>
      <c r="H78" s="705"/>
      <c r="I78" s="706"/>
      <c r="J78" s="614"/>
      <c r="K78" s="721" t="s">
        <v>39</v>
      </c>
      <c r="L78" s="722"/>
      <c r="M78" s="722"/>
      <c r="N78" s="722"/>
      <c r="O78" s="722"/>
      <c r="P78" s="722"/>
      <c r="Q78" s="722"/>
      <c r="R78" s="722"/>
      <c r="S78" s="722"/>
      <c r="T78" s="722"/>
      <c r="U78" s="723"/>
      <c r="V78" s="422"/>
      <c r="W78" s="356"/>
      <c r="X78" s="356">
        <f>X75</f>
        <v>15</v>
      </c>
      <c r="Y78" s="357"/>
      <c r="Z78" s="356"/>
      <c r="AA78" s="356"/>
      <c r="AB78" s="356"/>
      <c r="AC78" s="423"/>
      <c r="AD78" s="355"/>
      <c r="AE78" s="356"/>
      <c r="AF78" s="356">
        <v>9</v>
      </c>
      <c r="AG78" s="357"/>
      <c r="AH78" s="358"/>
      <c r="AI78" s="359"/>
      <c r="AJ78" s="359">
        <v>6</v>
      </c>
      <c r="AK78" s="424"/>
    </row>
    <row r="79" spans="1:37" s="45" customFormat="1" ht="55.5" customHeight="1">
      <c r="A79" s="700"/>
      <c r="B79" s="74" t="s">
        <v>44</v>
      </c>
      <c r="C79" s="192"/>
      <c r="D79" s="618" t="s">
        <v>249</v>
      </c>
      <c r="E79" s="618"/>
      <c r="F79" s="618"/>
      <c r="G79" s="618"/>
      <c r="H79" s="618"/>
      <c r="I79" s="619"/>
      <c r="J79" s="614"/>
      <c r="K79" s="604" t="s">
        <v>41</v>
      </c>
      <c r="L79" s="605"/>
      <c r="M79" s="605"/>
      <c r="N79" s="605"/>
      <c r="O79" s="605"/>
      <c r="P79" s="605"/>
      <c r="Q79" s="605"/>
      <c r="R79" s="605"/>
      <c r="S79" s="605"/>
      <c r="T79" s="605"/>
      <c r="U79" s="606"/>
      <c r="V79" s="68"/>
      <c r="W79" s="69"/>
      <c r="X79" s="69"/>
      <c r="Y79" s="70">
        <f>Y75</f>
        <v>1</v>
      </c>
      <c r="Z79" s="69"/>
      <c r="AA79" s="69"/>
      <c r="AB79" s="69"/>
      <c r="AC79" s="71"/>
      <c r="AD79" s="112"/>
      <c r="AE79" s="69"/>
      <c r="AF79" s="69"/>
      <c r="AG79" s="70"/>
      <c r="AH79" s="116"/>
      <c r="AI79" s="117"/>
      <c r="AJ79" s="117"/>
      <c r="AK79" s="121">
        <v>1</v>
      </c>
    </row>
    <row r="80" spans="1:37" s="45" customFormat="1" ht="55.5" customHeight="1">
      <c r="A80" s="700"/>
      <c r="B80" s="74" t="s">
        <v>45</v>
      </c>
      <c r="C80" s="433"/>
      <c r="D80" s="73"/>
      <c r="E80" s="435"/>
      <c r="F80" s="435"/>
      <c r="G80" s="435"/>
      <c r="H80" s="435"/>
      <c r="I80" s="435"/>
      <c r="J80" s="614"/>
      <c r="K80" s="604" t="s">
        <v>43</v>
      </c>
      <c r="L80" s="605"/>
      <c r="M80" s="605"/>
      <c r="N80" s="605"/>
      <c r="O80" s="605"/>
      <c r="P80" s="605"/>
      <c r="Q80" s="605"/>
      <c r="R80" s="605"/>
      <c r="S80" s="605"/>
      <c r="T80" s="605"/>
      <c r="U80" s="606"/>
      <c r="V80" s="68"/>
      <c r="W80" s="69"/>
      <c r="X80" s="69"/>
      <c r="Y80" s="70"/>
      <c r="Z80" s="69">
        <f>Z75</f>
        <v>1</v>
      </c>
      <c r="AA80" s="69"/>
      <c r="AB80" s="69"/>
      <c r="AC80" s="71"/>
      <c r="AD80" s="112">
        <v>1</v>
      </c>
      <c r="AE80" s="69"/>
      <c r="AF80" s="69"/>
      <c r="AG80" s="70"/>
      <c r="AH80" s="116"/>
      <c r="AI80" s="117"/>
      <c r="AJ80" s="117"/>
      <c r="AK80" s="121"/>
    </row>
    <row r="81" spans="1:37" s="45" customFormat="1" ht="55.5" customHeight="1">
      <c r="A81" s="700"/>
      <c r="B81" s="74" t="s">
        <v>46</v>
      </c>
      <c r="C81" s="74"/>
      <c r="D81" s="73"/>
      <c r="E81" s="61"/>
      <c r="F81" s="61"/>
      <c r="G81" s="62"/>
      <c r="H81" s="62"/>
      <c r="I81" s="62"/>
      <c r="J81" s="614"/>
      <c r="K81" s="604" t="s">
        <v>24</v>
      </c>
      <c r="L81" s="605"/>
      <c r="M81" s="605"/>
      <c r="N81" s="605"/>
      <c r="O81" s="605"/>
      <c r="P81" s="605"/>
      <c r="Q81" s="605"/>
      <c r="R81" s="605"/>
      <c r="S81" s="605"/>
      <c r="T81" s="605"/>
      <c r="U81" s="606"/>
      <c r="V81" s="68"/>
      <c r="W81" s="69"/>
      <c r="X81" s="69"/>
      <c r="Y81" s="70"/>
      <c r="Z81" s="69"/>
      <c r="AA81" s="69">
        <f>AA75</f>
        <v>4</v>
      </c>
      <c r="AB81" s="69"/>
      <c r="AC81" s="71"/>
      <c r="AD81" s="112"/>
      <c r="AE81" s="69">
        <v>2</v>
      </c>
      <c r="AF81" s="69"/>
      <c r="AG81" s="70"/>
      <c r="AH81" s="116"/>
      <c r="AI81" s="117">
        <v>2</v>
      </c>
      <c r="AJ81" s="117"/>
      <c r="AK81" s="121"/>
    </row>
    <row r="82" spans="1:37" s="45" customFormat="1" ht="55.5" customHeight="1">
      <c r="A82" s="700"/>
      <c r="B82" s="74" t="s">
        <v>110</v>
      </c>
      <c r="C82" s="73"/>
      <c r="D82" s="73"/>
      <c r="E82" s="61"/>
      <c r="F82" s="61"/>
      <c r="G82" s="62"/>
      <c r="H82" s="62"/>
      <c r="I82" s="62"/>
      <c r="J82" s="614"/>
      <c r="K82" s="604" t="s">
        <v>25</v>
      </c>
      <c r="L82" s="605"/>
      <c r="M82" s="605"/>
      <c r="N82" s="605"/>
      <c r="O82" s="605"/>
      <c r="P82" s="605"/>
      <c r="Q82" s="605"/>
      <c r="R82" s="605"/>
      <c r="S82" s="605"/>
      <c r="T82" s="605"/>
      <c r="U82" s="606"/>
      <c r="V82" s="68"/>
      <c r="W82" s="69"/>
      <c r="X82" s="69"/>
      <c r="Y82" s="70"/>
      <c r="Z82" s="69"/>
      <c r="AA82" s="69"/>
      <c r="AB82" s="69">
        <f>AB75</f>
        <v>8</v>
      </c>
      <c r="AC82" s="71"/>
      <c r="AD82" s="112"/>
      <c r="AE82" s="69"/>
      <c r="AF82" s="69">
        <v>5</v>
      </c>
      <c r="AG82" s="70"/>
      <c r="AH82" s="116"/>
      <c r="AI82" s="117"/>
      <c r="AJ82" s="117">
        <v>3</v>
      </c>
      <c r="AK82" s="121"/>
    </row>
    <row r="83" spans="1:37" s="45" customFormat="1" ht="55.5" customHeight="1" thickBot="1">
      <c r="A83" s="700"/>
      <c r="B83" s="74" t="s">
        <v>111</v>
      </c>
      <c r="C83" s="74"/>
      <c r="D83" s="74"/>
      <c r="E83" s="61"/>
      <c r="F83" s="61"/>
      <c r="G83" s="62"/>
      <c r="H83" s="62"/>
      <c r="I83" s="62"/>
      <c r="J83" s="615"/>
      <c r="K83" s="610" t="s">
        <v>47</v>
      </c>
      <c r="L83" s="611"/>
      <c r="M83" s="611"/>
      <c r="N83" s="611"/>
      <c r="O83" s="611"/>
      <c r="P83" s="611"/>
      <c r="Q83" s="611"/>
      <c r="R83" s="611"/>
      <c r="S83" s="611"/>
      <c r="T83" s="611"/>
      <c r="U83" s="612"/>
      <c r="V83" s="76"/>
      <c r="W83" s="77"/>
      <c r="X83" s="77"/>
      <c r="Y83" s="78"/>
      <c r="Z83" s="77"/>
      <c r="AA83" s="77"/>
      <c r="AB83" s="77"/>
      <c r="AC83" s="79"/>
      <c r="AD83" s="113"/>
      <c r="AE83" s="77"/>
      <c r="AF83" s="77"/>
      <c r="AG83" s="78"/>
      <c r="AH83" s="118"/>
      <c r="AI83" s="119"/>
      <c r="AJ83" s="119"/>
      <c r="AK83" s="122"/>
    </row>
    <row r="84" spans="5:21" s="45" customFormat="1" ht="48" customHeight="1" thickBot="1">
      <c r="E84" s="80"/>
      <c r="F84" s="80"/>
      <c r="G84" s="80"/>
      <c r="H84" s="80"/>
      <c r="I84" s="80"/>
      <c r="J84" s="80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</row>
    <row r="85" spans="1:37" s="45" customFormat="1" ht="48" customHeight="1" thickBot="1">
      <c r="A85" s="245">
        <v>1</v>
      </c>
      <c r="B85" s="712" t="s">
        <v>154</v>
      </c>
      <c r="C85" s="713"/>
      <c r="D85" s="713"/>
      <c r="E85" s="713"/>
      <c r="F85" s="713"/>
      <c r="G85" s="713"/>
      <c r="H85" s="713"/>
      <c r="I85" s="713"/>
      <c r="J85" s="714"/>
      <c r="K85" s="715" t="s">
        <v>155</v>
      </c>
      <c r="L85" s="716"/>
      <c r="M85" s="716"/>
      <c r="N85" s="716"/>
      <c r="O85" s="716"/>
      <c r="P85" s="716"/>
      <c r="Q85" s="716"/>
      <c r="R85" s="716"/>
      <c r="S85" s="716"/>
      <c r="T85" s="716"/>
      <c r="U85" s="716"/>
      <c r="V85" s="716"/>
      <c r="W85" s="716"/>
      <c r="X85" s="716"/>
      <c r="Y85" s="716"/>
      <c r="Z85" s="716"/>
      <c r="AA85" s="716"/>
      <c r="AB85" s="716"/>
      <c r="AC85" s="716"/>
      <c r="AD85" s="716"/>
      <c r="AE85" s="716"/>
      <c r="AF85" s="716"/>
      <c r="AG85" s="716"/>
      <c r="AH85" s="716"/>
      <c r="AI85" s="716"/>
      <c r="AJ85" s="716"/>
      <c r="AK85" s="717"/>
    </row>
    <row r="86" spans="1:37" s="145" customFormat="1" ht="76.5" customHeight="1">
      <c r="A86" s="142"/>
      <c r="B86" s="142"/>
      <c r="C86" s="143"/>
      <c r="D86" s="143"/>
      <c r="E86" s="143"/>
      <c r="F86" s="143"/>
      <c r="G86" s="144"/>
      <c r="H86" s="144"/>
      <c r="I86" s="144"/>
      <c r="J86" s="144"/>
      <c r="K86" s="707" t="s">
        <v>183</v>
      </c>
      <c r="L86" s="707"/>
      <c r="M86" s="707"/>
      <c r="N86" s="707"/>
      <c r="O86" s="707"/>
      <c r="P86" s="707"/>
      <c r="Q86" s="707"/>
      <c r="R86" s="707"/>
      <c r="S86" s="707"/>
      <c r="T86" s="707"/>
      <c r="U86" s="707"/>
      <c r="V86" s="707"/>
      <c r="W86" s="707"/>
      <c r="X86" s="707"/>
      <c r="Y86" s="707"/>
      <c r="Z86" s="707"/>
      <c r="AA86" s="707"/>
      <c r="AB86" s="707"/>
      <c r="AC86" s="707"/>
      <c r="AD86" s="707"/>
      <c r="AE86" s="707"/>
      <c r="AF86" s="707"/>
      <c r="AG86" s="707"/>
      <c r="AH86" s="707"/>
      <c r="AI86" s="707"/>
      <c r="AJ86" s="707"/>
      <c r="AK86" s="707"/>
    </row>
    <row r="87" spans="3:37" s="45" customFormat="1" ht="58.5" customHeight="1">
      <c r="C87" s="135" t="s">
        <v>57</v>
      </c>
      <c r="D87" s="134"/>
      <c r="E87" s="136"/>
      <c r="F87" s="137"/>
      <c r="G87" s="138"/>
      <c r="H87" s="138"/>
      <c r="I87" s="708" t="s">
        <v>58</v>
      </c>
      <c r="J87" s="708"/>
      <c r="K87" s="708"/>
      <c r="L87" s="708"/>
      <c r="M87" s="708"/>
      <c r="N87" s="708"/>
      <c r="O87" s="134"/>
      <c r="P87" s="139"/>
      <c r="Q87" s="139"/>
      <c r="R87" s="140" t="s">
        <v>59</v>
      </c>
      <c r="S87" s="140"/>
      <c r="T87" s="140"/>
      <c r="U87" s="140"/>
      <c r="V87" s="140"/>
      <c r="W87" s="141"/>
      <c r="X87" s="141"/>
      <c r="Y87" s="141"/>
      <c r="Z87" s="137"/>
      <c r="AA87" s="137"/>
      <c r="AB87" s="288"/>
      <c r="AC87" s="708" t="s">
        <v>60</v>
      </c>
      <c r="AD87" s="708"/>
      <c r="AE87" s="708"/>
      <c r="AF87" s="708"/>
      <c r="AG87" s="708"/>
      <c r="AH87" s="708"/>
      <c r="AI87" s="708"/>
      <c r="AJ87" s="708"/>
      <c r="AK87" s="134"/>
    </row>
    <row r="88" spans="3:32" s="45" customFormat="1" ht="24.75" customHeight="1">
      <c r="C88" s="85"/>
      <c r="D88" s="91"/>
      <c r="E88" s="92"/>
      <c r="F88" s="93"/>
      <c r="G88" s="88"/>
      <c r="H88" s="88"/>
      <c r="I88" s="86"/>
      <c r="J88" s="94"/>
      <c r="K88" s="90"/>
      <c r="L88" s="86"/>
      <c r="N88" s="84"/>
      <c r="O88" s="84"/>
      <c r="P88" s="84"/>
      <c r="Q88" s="83"/>
      <c r="R88" s="83"/>
      <c r="S88" s="83"/>
      <c r="T88" s="84"/>
      <c r="U88" s="95"/>
      <c r="V88" s="92"/>
      <c r="W88" s="92"/>
      <c r="X88" s="87"/>
      <c r="Y88" s="87"/>
      <c r="Z88" s="88"/>
      <c r="AA88" s="86"/>
      <c r="AB88" s="89"/>
      <c r="AC88" s="89"/>
      <c r="AD88" s="90"/>
      <c r="AE88" s="89"/>
      <c r="AF88" s="86"/>
    </row>
    <row r="89" spans="3:10" ht="12.75" customHeight="1">
      <c r="C89" s="1"/>
      <c r="D89" s="96"/>
      <c r="E89" s="1"/>
      <c r="F89" s="96"/>
      <c r="G89" s="1"/>
      <c r="H89" s="1"/>
      <c r="I89" s="1"/>
      <c r="J89" s="1"/>
    </row>
  </sheetData>
  <sheetProtection/>
  <mergeCells count="165">
    <mergeCell ref="B66:D66"/>
    <mergeCell ref="E66:H66"/>
    <mergeCell ref="B68:D68"/>
    <mergeCell ref="K83:U83"/>
    <mergeCell ref="B85:J85"/>
    <mergeCell ref="K85:AK85"/>
    <mergeCell ref="K76:U76"/>
    <mergeCell ref="K77:U77"/>
    <mergeCell ref="K78:U78"/>
    <mergeCell ref="A75:J75"/>
    <mergeCell ref="B53:H53"/>
    <mergeCell ref="B56:H56"/>
    <mergeCell ref="B59:H59"/>
    <mergeCell ref="B63:H63"/>
    <mergeCell ref="B67:H67"/>
    <mergeCell ref="B70:H70"/>
    <mergeCell ref="E65:H65"/>
    <mergeCell ref="E60:H60"/>
    <mergeCell ref="B61:D61"/>
    <mergeCell ref="E61:H61"/>
    <mergeCell ref="K86:AK86"/>
    <mergeCell ref="I87:N87"/>
    <mergeCell ref="AC87:AJ87"/>
    <mergeCell ref="K79:U79"/>
    <mergeCell ref="K80:U80"/>
    <mergeCell ref="K81:U81"/>
    <mergeCell ref="K82:U82"/>
    <mergeCell ref="A76:A83"/>
    <mergeCell ref="J76:J83"/>
    <mergeCell ref="B72:D72"/>
    <mergeCell ref="E72:H72"/>
    <mergeCell ref="A73:J73"/>
    <mergeCell ref="A74:J74"/>
    <mergeCell ref="D79:I79"/>
    <mergeCell ref="D77:I78"/>
    <mergeCell ref="B51:D52"/>
    <mergeCell ref="E51:H52"/>
    <mergeCell ref="B71:D71"/>
    <mergeCell ref="E71:H71"/>
    <mergeCell ref="B64:D64"/>
    <mergeCell ref="E64:H64"/>
    <mergeCell ref="B65:D65"/>
    <mergeCell ref="E68:H68"/>
    <mergeCell ref="B69:D69"/>
    <mergeCell ref="E69:H69"/>
    <mergeCell ref="I51:J51"/>
    <mergeCell ref="B62:D62"/>
    <mergeCell ref="E62:H62"/>
    <mergeCell ref="B55:D55"/>
    <mergeCell ref="E55:H55"/>
    <mergeCell ref="B57:D57"/>
    <mergeCell ref="E57:H57"/>
    <mergeCell ref="B58:D58"/>
    <mergeCell ref="E58:H58"/>
    <mergeCell ref="B60:D60"/>
    <mergeCell ref="K51:AK52"/>
    <mergeCell ref="B54:D54"/>
    <mergeCell ref="E54:H54"/>
    <mergeCell ref="B46:D46"/>
    <mergeCell ref="E46:H46"/>
    <mergeCell ref="B47:D47"/>
    <mergeCell ref="E47:H47"/>
    <mergeCell ref="A49:J49"/>
    <mergeCell ref="A50:AK50"/>
    <mergeCell ref="A51:A52"/>
    <mergeCell ref="B45:D45"/>
    <mergeCell ref="E45:H45"/>
    <mergeCell ref="A40:A41"/>
    <mergeCell ref="B40:D41"/>
    <mergeCell ref="E40:H41"/>
    <mergeCell ref="B43:D43"/>
    <mergeCell ref="E43:H43"/>
    <mergeCell ref="B44:D44"/>
    <mergeCell ref="E44:H44"/>
    <mergeCell ref="I40:J40"/>
    <mergeCell ref="K40:AK41"/>
    <mergeCell ref="B42:D42"/>
    <mergeCell ref="E42:H42"/>
    <mergeCell ref="B35:D35"/>
    <mergeCell ref="E35:J35"/>
    <mergeCell ref="A36:J36"/>
    <mergeCell ref="A37:J37"/>
    <mergeCell ref="B30:D30"/>
    <mergeCell ref="E30:J30"/>
    <mergeCell ref="A38:AK38"/>
    <mergeCell ref="A39:AK39"/>
    <mergeCell ref="B32:D32"/>
    <mergeCell ref="E32:J32"/>
    <mergeCell ref="B33:D33"/>
    <mergeCell ref="E33:J33"/>
    <mergeCell ref="B34:D34"/>
    <mergeCell ref="E34:J34"/>
    <mergeCell ref="B31:D31"/>
    <mergeCell ref="E31:J31"/>
    <mergeCell ref="B26:D26"/>
    <mergeCell ref="E26:J26"/>
    <mergeCell ref="B27:D27"/>
    <mergeCell ref="E27:J27"/>
    <mergeCell ref="B28:D28"/>
    <mergeCell ref="E28:J28"/>
    <mergeCell ref="B29:D29"/>
    <mergeCell ref="E29:J29"/>
    <mergeCell ref="B23:D23"/>
    <mergeCell ref="E23:J23"/>
    <mergeCell ref="AH14:AK14"/>
    <mergeCell ref="U11:U17"/>
    <mergeCell ref="M14:M17"/>
    <mergeCell ref="N14:T14"/>
    <mergeCell ref="N15:O16"/>
    <mergeCell ref="P15:Q16"/>
    <mergeCell ref="T15:T17"/>
    <mergeCell ref="AB13:AB17"/>
    <mergeCell ref="A24:J24"/>
    <mergeCell ref="A25:AK25"/>
    <mergeCell ref="B18:D18"/>
    <mergeCell ref="E18:J18"/>
    <mergeCell ref="A19:AK19"/>
    <mergeCell ref="A20:AK20"/>
    <mergeCell ref="B21:D21"/>
    <mergeCell ref="E21:J21"/>
    <mergeCell ref="B22:D22"/>
    <mergeCell ref="E22:J22"/>
    <mergeCell ref="AN15:AN17"/>
    <mergeCell ref="AD16:AD17"/>
    <mergeCell ref="AE16:AG16"/>
    <mergeCell ref="AH16:AH17"/>
    <mergeCell ref="AI16:AK16"/>
    <mergeCell ref="AD15:AG15"/>
    <mergeCell ref="AH15:AK15"/>
    <mergeCell ref="W13:W17"/>
    <mergeCell ref="X13:X17"/>
    <mergeCell ref="Y13:Y17"/>
    <mergeCell ref="Z13:Z17"/>
    <mergeCell ref="AA13:AA17"/>
    <mergeCell ref="AD14:AG14"/>
    <mergeCell ref="AF7:AJ7"/>
    <mergeCell ref="AE8:AK9"/>
    <mergeCell ref="M11:T13"/>
    <mergeCell ref="R15:S16"/>
    <mergeCell ref="AC13:AC17"/>
    <mergeCell ref="AD13:AK13"/>
    <mergeCell ref="V11:AC12"/>
    <mergeCell ref="AD11:AK11"/>
    <mergeCell ref="AD12:AK12"/>
    <mergeCell ref="V13:V17"/>
    <mergeCell ref="F3:AJ3"/>
    <mergeCell ref="B9:D9"/>
    <mergeCell ref="E9:H9"/>
    <mergeCell ref="A11:A17"/>
    <mergeCell ref="B11:D17"/>
    <mergeCell ref="E11:J17"/>
    <mergeCell ref="K11:L13"/>
    <mergeCell ref="K14:K17"/>
    <mergeCell ref="L14:L17"/>
    <mergeCell ref="L7:Y7"/>
    <mergeCell ref="B48:D48"/>
    <mergeCell ref="E48:H48"/>
    <mergeCell ref="D1:AK1"/>
    <mergeCell ref="A2:AG2"/>
    <mergeCell ref="B4:C4"/>
    <mergeCell ref="J4:Y4"/>
    <mergeCell ref="A5:D6"/>
    <mergeCell ref="J5:Y5"/>
    <mergeCell ref="AF5:AJ5"/>
    <mergeCell ref="AF6:AJ6"/>
  </mergeCells>
  <printOptions horizontalCentered="1"/>
  <pageMargins left="0.7874015748031497" right="0.3937007874015748" top="0.1968503937007874" bottom="0.1968503937007874" header="0" footer="0"/>
  <pageSetup fitToHeight="3" fitToWidth="1" horizontalDpi="300" verticalDpi="300" orientation="landscape" paperSize="9" scale="2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83"/>
  <sheetViews>
    <sheetView tabSelected="1" zoomScale="40" zoomScaleNormal="40" zoomScaleSheetLayoutView="25" zoomScalePageLayoutView="0" workbookViewId="0" topLeftCell="A49">
      <selection activeCell="AG24" sqref="AG24"/>
    </sheetView>
  </sheetViews>
  <sheetFormatPr defaultColWidth="10.125" defaultRowHeight="12.75"/>
  <cols>
    <col min="1" max="1" width="8.625" style="1" customWidth="1"/>
    <col min="2" max="2" width="42.125" style="1" customWidth="1"/>
    <col min="3" max="3" width="53.625" style="10" customWidth="1"/>
    <col min="4" max="4" width="10.875" style="11" customWidth="1"/>
    <col min="5" max="5" width="12.75390625" style="82" customWidth="1"/>
    <col min="6" max="6" width="25.75390625" style="4" customWidth="1"/>
    <col min="7" max="7" width="12.75390625" style="4" customWidth="1"/>
    <col min="8" max="8" width="18.375" style="4" customWidth="1"/>
    <col min="9" max="9" width="10.25390625" style="4" customWidth="1"/>
    <col min="10" max="10" width="11.125" style="4" customWidth="1"/>
    <col min="11" max="14" width="12.75390625" style="26" customWidth="1"/>
    <col min="15" max="15" width="10.75390625" style="26" customWidth="1"/>
    <col min="16" max="18" width="12.75390625" style="26" customWidth="1"/>
    <col min="19" max="20" width="10.75390625" style="26" customWidth="1"/>
    <col min="21" max="21" width="12.75390625" style="26" customWidth="1"/>
    <col min="22" max="29" width="8.75390625" style="1" customWidth="1"/>
    <col min="30" max="31" width="10.75390625" style="1" customWidth="1"/>
    <col min="32" max="37" width="9.75390625" style="1" customWidth="1"/>
    <col min="38" max="38" width="10.125" style="1" customWidth="1"/>
    <col min="39" max="16384" width="10.125" style="1" customWidth="1"/>
  </cols>
  <sheetData>
    <row r="1" spans="3:37" ht="41.25">
      <c r="C1" s="132"/>
      <c r="D1" s="726" t="s">
        <v>0</v>
      </c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6"/>
      <c r="Q1" s="726"/>
      <c r="R1" s="726"/>
      <c r="S1" s="726"/>
      <c r="T1" s="726"/>
      <c r="U1" s="726"/>
      <c r="V1" s="726"/>
      <c r="W1" s="726"/>
      <c r="X1" s="726"/>
      <c r="Y1" s="726"/>
      <c r="Z1" s="726"/>
      <c r="AA1" s="726"/>
      <c r="AB1" s="726"/>
      <c r="AC1" s="726"/>
      <c r="AD1" s="726"/>
      <c r="AE1" s="726"/>
      <c r="AF1" s="726"/>
      <c r="AG1" s="726"/>
      <c r="AH1" s="726"/>
      <c r="AI1" s="726"/>
      <c r="AJ1" s="726"/>
      <c r="AK1" s="726"/>
    </row>
    <row r="2" spans="1:33" ht="12.75" customHeight="1">
      <c r="A2" s="727"/>
      <c r="B2" s="727"/>
      <c r="C2" s="727"/>
      <c r="D2" s="727"/>
      <c r="E2" s="727"/>
      <c r="F2" s="727"/>
      <c r="G2" s="727"/>
      <c r="H2" s="727"/>
      <c r="I2" s="727"/>
      <c r="J2" s="727"/>
      <c r="K2" s="727"/>
      <c r="L2" s="727"/>
      <c r="M2" s="727"/>
      <c r="N2" s="727"/>
      <c r="O2" s="727"/>
      <c r="P2" s="727"/>
      <c r="Q2" s="727"/>
      <c r="R2" s="727"/>
      <c r="S2" s="727"/>
      <c r="T2" s="727"/>
      <c r="U2" s="727"/>
      <c r="V2" s="727"/>
      <c r="W2" s="727"/>
      <c r="X2" s="727"/>
      <c r="Y2" s="727"/>
      <c r="Z2" s="727"/>
      <c r="AA2" s="727"/>
      <c r="AB2" s="727"/>
      <c r="AC2" s="727"/>
      <c r="AD2" s="727"/>
      <c r="AE2" s="727"/>
      <c r="AF2" s="727"/>
      <c r="AG2" s="727"/>
    </row>
    <row r="3" spans="3:42" s="289" customFormat="1" ht="60" customHeight="1">
      <c r="C3" s="291"/>
      <c r="D3" s="292"/>
      <c r="E3" s="448" t="s">
        <v>232</v>
      </c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8"/>
      <c r="AA3" s="448"/>
      <c r="AB3" s="448"/>
      <c r="AC3" s="448"/>
      <c r="AD3" s="448"/>
      <c r="AE3" s="448"/>
      <c r="AF3" s="448"/>
      <c r="AG3" s="448"/>
      <c r="AH3" s="448"/>
      <c r="AI3" s="448"/>
      <c r="AJ3" s="293"/>
      <c r="AK3" s="293"/>
      <c r="AL3" s="293"/>
      <c r="AM3" s="293"/>
      <c r="AN3" s="293"/>
      <c r="AO3" s="293"/>
      <c r="AP3" s="293"/>
    </row>
    <row r="4" spans="1:33" ht="50.25">
      <c r="A4" s="2"/>
      <c r="B4" s="728" t="s">
        <v>48</v>
      </c>
      <c r="C4" s="728"/>
      <c r="D4" s="3"/>
      <c r="E4" s="3"/>
      <c r="G4" s="5"/>
      <c r="J4" s="729" t="s">
        <v>62</v>
      </c>
      <c r="K4" s="729"/>
      <c r="L4" s="729"/>
      <c r="M4" s="729"/>
      <c r="N4" s="729"/>
      <c r="O4" s="729"/>
      <c r="P4" s="729"/>
      <c r="Q4" s="729"/>
      <c r="R4" s="729"/>
      <c r="S4" s="729"/>
      <c r="T4" s="729"/>
      <c r="U4" s="729"/>
      <c r="V4" s="729"/>
      <c r="W4" s="729"/>
      <c r="X4" s="729"/>
      <c r="Y4" s="729"/>
      <c r="Z4" s="3"/>
      <c r="AA4" s="3"/>
      <c r="AB4" s="3"/>
      <c r="AC4" s="3"/>
      <c r="AD4" s="3"/>
      <c r="AE4" s="3"/>
      <c r="AF4" s="3"/>
      <c r="AG4" s="3"/>
    </row>
    <row r="5" spans="2:37" ht="45">
      <c r="B5" s="444" t="s">
        <v>53</v>
      </c>
      <c r="C5" s="444"/>
      <c r="D5" s="193"/>
      <c r="E5" s="6"/>
      <c r="F5" s="5"/>
      <c r="G5" s="5"/>
      <c r="J5" s="730" t="s">
        <v>112</v>
      </c>
      <c r="K5" s="730"/>
      <c r="L5" s="730"/>
      <c r="M5" s="730"/>
      <c r="N5" s="730"/>
      <c r="O5" s="730"/>
      <c r="P5" s="730"/>
      <c r="Q5" s="730"/>
      <c r="R5" s="730"/>
      <c r="S5" s="730"/>
      <c r="T5" s="730"/>
      <c r="U5" s="730"/>
      <c r="V5" s="730"/>
      <c r="W5" s="730"/>
      <c r="X5" s="730"/>
      <c r="Y5" s="730"/>
      <c r="Z5" s="7"/>
      <c r="AA5" s="155" t="s">
        <v>1</v>
      </c>
      <c r="AB5" s="8"/>
      <c r="AC5" s="9"/>
      <c r="AD5" s="9"/>
      <c r="AE5" s="9"/>
      <c r="AF5" s="731" t="s">
        <v>55</v>
      </c>
      <c r="AG5" s="731"/>
      <c r="AH5" s="731"/>
      <c r="AI5" s="731"/>
      <c r="AJ5" s="731"/>
      <c r="AK5" s="731"/>
    </row>
    <row r="6" spans="1:37" ht="37.5">
      <c r="A6" s="193"/>
      <c r="B6" s="444"/>
      <c r="C6" s="444"/>
      <c r="D6" s="193"/>
      <c r="E6" s="131" t="s">
        <v>49</v>
      </c>
      <c r="F6" s="131"/>
      <c r="G6" s="131"/>
      <c r="H6" s="131"/>
      <c r="I6" s="12" t="s">
        <v>2</v>
      </c>
      <c r="J6" s="732" t="s">
        <v>50</v>
      </c>
      <c r="K6" s="732"/>
      <c r="L6" s="732"/>
      <c r="M6" s="732"/>
      <c r="N6" s="732"/>
      <c r="O6" s="732"/>
      <c r="P6" s="732"/>
      <c r="Q6" s="732"/>
      <c r="R6" s="732"/>
      <c r="S6" s="732"/>
      <c r="T6" s="732"/>
      <c r="U6" s="732"/>
      <c r="V6" s="732"/>
      <c r="W6" s="732"/>
      <c r="X6" s="732"/>
      <c r="Y6" s="732"/>
      <c r="Z6" s="13"/>
      <c r="AA6" s="14" t="s">
        <v>3</v>
      </c>
      <c r="AB6" s="15"/>
      <c r="AC6" s="15"/>
      <c r="AD6" s="15"/>
      <c r="AE6" s="9"/>
      <c r="AF6" s="733" t="s">
        <v>113</v>
      </c>
      <c r="AG6" s="733"/>
      <c r="AH6" s="733"/>
      <c r="AI6" s="733"/>
      <c r="AJ6" s="733"/>
      <c r="AK6" s="733"/>
    </row>
    <row r="7" spans="5:37" ht="35.25">
      <c r="E7" s="16" t="s">
        <v>114</v>
      </c>
      <c r="F7" s="16"/>
      <c r="G7" s="16"/>
      <c r="H7" s="16"/>
      <c r="I7" s="1"/>
      <c r="J7" s="1"/>
      <c r="K7" s="1"/>
      <c r="L7" s="194" t="s">
        <v>115</v>
      </c>
      <c r="M7" s="195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7"/>
      <c r="Z7" s="13"/>
      <c r="AA7" s="17" t="s">
        <v>4</v>
      </c>
      <c r="AB7" s="9"/>
      <c r="AC7" s="9"/>
      <c r="AD7" s="9"/>
      <c r="AE7" s="9"/>
      <c r="AF7" s="731" t="s">
        <v>116</v>
      </c>
      <c r="AG7" s="731"/>
      <c r="AH7" s="731"/>
      <c r="AI7" s="731"/>
      <c r="AJ7" s="731"/>
      <c r="AK7" s="731"/>
    </row>
    <row r="8" spans="1:37" ht="41.25">
      <c r="A8" s="156" t="s">
        <v>117</v>
      </c>
      <c r="E8" s="16" t="s">
        <v>5</v>
      </c>
      <c r="F8" s="18"/>
      <c r="G8" s="18"/>
      <c r="H8" s="18"/>
      <c r="I8" s="12" t="s">
        <v>2</v>
      </c>
      <c r="J8" s="734" t="s">
        <v>6</v>
      </c>
      <c r="K8" s="734"/>
      <c r="L8" s="734"/>
      <c r="M8" s="734"/>
      <c r="N8" s="734"/>
      <c r="O8" s="734"/>
      <c r="P8" s="734"/>
      <c r="Q8" s="734"/>
      <c r="R8" s="734"/>
      <c r="S8" s="734"/>
      <c r="T8" s="734"/>
      <c r="U8" s="734"/>
      <c r="V8" s="734"/>
      <c r="W8" s="734"/>
      <c r="X8" s="734"/>
      <c r="Y8" s="734"/>
      <c r="Z8" s="13"/>
      <c r="AA8" s="17" t="s">
        <v>7</v>
      </c>
      <c r="AB8" s="19"/>
      <c r="AC8" s="19"/>
      <c r="AD8" s="19"/>
      <c r="AE8" s="735" t="s">
        <v>56</v>
      </c>
      <c r="AF8" s="735"/>
      <c r="AG8" s="735"/>
      <c r="AH8" s="735"/>
      <c r="AI8" s="735"/>
      <c r="AJ8" s="735"/>
      <c r="AK8" s="735"/>
    </row>
    <row r="9" spans="2:37" ht="49.5" customHeight="1">
      <c r="B9" s="737" t="s">
        <v>71</v>
      </c>
      <c r="C9" s="737"/>
      <c r="D9" s="198"/>
      <c r="E9" s="738" t="s">
        <v>8</v>
      </c>
      <c r="F9" s="738"/>
      <c r="G9" s="738"/>
      <c r="H9" s="738"/>
      <c r="I9" s="12" t="s">
        <v>2</v>
      </c>
      <c r="J9" s="739" t="s">
        <v>54</v>
      </c>
      <c r="K9" s="739"/>
      <c r="L9" s="739"/>
      <c r="M9" s="739"/>
      <c r="N9" s="739"/>
      <c r="O9" s="739"/>
      <c r="P9" s="739"/>
      <c r="Q9" s="739"/>
      <c r="R9" s="739"/>
      <c r="S9" s="739"/>
      <c r="T9" s="739"/>
      <c r="U9" s="739"/>
      <c r="V9" s="739"/>
      <c r="W9" s="739"/>
      <c r="X9" s="739"/>
      <c r="Y9" s="739"/>
      <c r="Z9" s="21"/>
      <c r="AA9" s="22"/>
      <c r="AB9" s="23"/>
      <c r="AC9" s="23"/>
      <c r="AD9" s="23"/>
      <c r="AE9" s="736"/>
      <c r="AF9" s="736"/>
      <c r="AG9" s="736"/>
      <c r="AH9" s="736"/>
      <c r="AI9" s="736"/>
      <c r="AJ9" s="736"/>
      <c r="AK9" s="736"/>
    </row>
    <row r="10" spans="3:21" ht="12.75" customHeight="1" thickBot="1">
      <c r="C10" s="20"/>
      <c r="D10" s="20"/>
      <c r="E10" s="24"/>
      <c r="I10" s="25"/>
      <c r="J10" s="26"/>
      <c r="Q10" s="1"/>
      <c r="R10" s="1"/>
      <c r="S10" s="1"/>
      <c r="T10" s="1"/>
      <c r="U10" s="1"/>
    </row>
    <row r="11" spans="1:38" s="28" customFormat="1" ht="97.5" customHeight="1" thickBot="1" thickTop="1">
      <c r="A11" s="740" t="s">
        <v>9</v>
      </c>
      <c r="B11" s="454" t="s">
        <v>72</v>
      </c>
      <c r="C11" s="455"/>
      <c r="D11" s="456"/>
      <c r="E11" s="743" t="s">
        <v>10</v>
      </c>
      <c r="F11" s="744"/>
      <c r="G11" s="744"/>
      <c r="H11" s="744"/>
      <c r="I11" s="744"/>
      <c r="J11" s="744"/>
      <c r="K11" s="747" t="s">
        <v>11</v>
      </c>
      <c r="L11" s="748"/>
      <c r="M11" s="753" t="s">
        <v>12</v>
      </c>
      <c r="N11" s="754"/>
      <c r="O11" s="754"/>
      <c r="P11" s="754"/>
      <c r="Q11" s="754"/>
      <c r="R11" s="754"/>
      <c r="S11" s="754"/>
      <c r="T11" s="754"/>
      <c r="U11" s="759" t="s">
        <v>13</v>
      </c>
      <c r="V11" s="761" t="s">
        <v>14</v>
      </c>
      <c r="W11" s="762"/>
      <c r="X11" s="762"/>
      <c r="Y11" s="762"/>
      <c r="Z11" s="762"/>
      <c r="AA11" s="762"/>
      <c r="AB11" s="762"/>
      <c r="AC11" s="763"/>
      <c r="AD11" s="767" t="s">
        <v>15</v>
      </c>
      <c r="AE11" s="768"/>
      <c r="AF11" s="768"/>
      <c r="AG11" s="768"/>
      <c r="AH11" s="768"/>
      <c r="AI11" s="768"/>
      <c r="AJ11" s="768"/>
      <c r="AK11" s="769"/>
      <c r="AL11" s="27"/>
    </row>
    <row r="12" spans="1:38" s="28" customFormat="1" ht="36" customHeight="1" thickBot="1">
      <c r="A12" s="741"/>
      <c r="B12" s="457"/>
      <c r="C12" s="458"/>
      <c r="D12" s="459"/>
      <c r="E12" s="745"/>
      <c r="F12" s="746"/>
      <c r="G12" s="746"/>
      <c r="H12" s="746"/>
      <c r="I12" s="746"/>
      <c r="J12" s="746"/>
      <c r="K12" s="749"/>
      <c r="L12" s="750"/>
      <c r="M12" s="755"/>
      <c r="N12" s="756"/>
      <c r="O12" s="756"/>
      <c r="P12" s="756"/>
      <c r="Q12" s="756"/>
      <c r="R12" s="756"/>
      <c r="S12" s="756"/>
      <c r="T12" s="756"/>
      <c r="U12" s="760"/>
      <c r="V12" s="764"/>
      <c r="W12" s="765"/>
      <c r="X12" s="765"/>
      <c r="Y12" s="765"/>
      <c r="Z12" s="765"/>
      <c r="AA12" s="765"/>
      <c r="AB12" s="765"/>
      <c r="AC12" s="766"/>
      <c r="AD12" s="770" t="s">
        <v>118</v>
      </c>
      <c r="AE12" s="771"/>
      <c r="AF12" s="771"/>
      <c r="AG12" s="771"/>
      <c r="AH12" s="771"/>
      <c r="AI12" s="771"/>
      <c r="AJ12" s="771"/>
      <c r="AK12" s="772"/>
      <c r="AL12" s="29"/>
    </row>
    <row r="13" spans="1:38" s="28" customFormat="1" ht="35.25" customHeight="1">
      <c r="A13" s="741"/>
      <c r="B13" s="457"/>
      <c r="C13" s="458"/>
      <c r="D13" s="459"/>
      <c r="E13" s="745"/>
      <c r="F13" s="746"/>
      <c r="G13" s="746"/>
      <c r="H13" s="746"/>
      <c r="I13" s="746"/>
      <c r="J13" s="746"/>
      <c r="K13" s="751"/>
      <c r="L13" s="752"/>
      <c r="M13" s="757"/>
      <c r="N13" s="758"/>
      <c r="O13" s="758"/>
      <c r="P13" s="758"/>
      <c r="Q13" s="758"/>
      <c r="R13" s="758"/>
      <c r="S13" s="758"/>
      <c r="T13" s="758"/>
      <c r="U13" s="760"/>
      <c r="V13" s="773" t="s">
        <v>20</v>
      </c>
      <c r="W13" s="776" t="s">
        <v>21</v>
      </c>
      <c r="X13" s="776" t="s">
        <v>80</v>
      </c>
      <c r="Y13" s="779" t="s">
        <v>22</v>
      </c>
      <c r="Z13" s="779" t="s">
        <v>23</v>
      </c>
      <c r="AA13" s="776" t="s">
        <v>24</v>
      </c>
      <c r="AB13" s="776" t="s">
        <v>25</v>
      </c>
      <c r="AC13" s="790" t="s">
        <v>26</v>
      </c>
      <c r="AD13" s="604" t="s">
        <v>119</v>
      </c>
      <c r="AE13" s="605"/>
      <c r="AF13" s="605"/>
      <c r="AG13" s="605"/>
      <c r="AH13" s="605"/>
      <c r="AI13" s="605"/>
      <c r="AJ13" s="605"/>
      <c r="AK13" s="606"/>
      <c r="AL13" s="30"/>
    </row>
    <row r="14" spans="1:37" s="28" customFormat="1" ht="34.5" customHeight="1" thickBot="1">
      <c r="A14" s="741"/>
      <c r="B14" s="457"/>
      <c r="C14" s="458"/>
      <c r="D14" s="459"/>
      <c r="E14" s="745"/>
      <c r="F14" s="746"/>
      <c r="G14" s="746"/>
      <c r="H14" s="746"/>
      <c r="I14" s="746"/>
      <c r="J14" s="746"/>
      <c r="K14" s="793" t="s">
        <v>16</v>
      </c>
      <c r="L14" s="795" t="s">
        <v>17</v>
      </c>
      <c r="M14" s="793" t="s">
        <v>18</v>
      </c>
      <c r="N14" s="557" t="s">
        <v>19</v>
      </c>
      <c r="O14" s="558"/>
      <c r="P14" s="558"/>
      <c r="Q14" s="558"/>
      <c r="R14" s="558"/>
      <c r="S14" s="558"/>
      <c r="T14" s="559"/>
      <c r="U14" s="760"/>
      <c r="V14" s="774"/>
      <c r="W14" s="777"/>
      <c r="X14" s="777"/>
      <c r="Y14" s="780"/>
      <c r="Z14" s="780"/>
      <c r="AA14" s="777"/>
      <c r="AB14" s="777"/>
      <c r="AC14" s="791"/>
      <c r="AD14" s="784" t="s">
        <v>120</v>
      </c>
      <c r="AE14" s="785"/>
      <c r="AF14" s="785"/>
      <c r="AG14" s="785"/>
      <c r="AH14" s="784" t="s">
        <v>121</v>
      </c>
      <c r="AI14" s="785"/>
      <c r="AJ14" s="785"/>
      <c r="AK14" s="786"/>
    </row>
    <row r="15" spans="1:40" s="31" customFormat="1" ht="33.75" customHeight="1">
      <c r="A15" s="741"/>
      <c r="B15" s="457"/>
      <c r="C15" s="458"/>
      <c r="D15" s="459"/>
      <c r="E15" s="745"/>
      <c r="F15" s="746"/>
      <c r="G15" s="746"/>
      <c r="H15" s="746"/>
      <c r="I15" s="746"/>
      <c r="J15" s="746"/>
      <c r="K15" s="794"/>
      <c r="L15" s="796"/>
      <c r="M15" s="797"/>
      <c r="N15" s="560" t="s">
        <v>27</v>
      </c>
      <c r="O15" s="561"/>
      <c r="P15" s="564" t="s">
        <v>51</v>
      </c>
      <c r="Q15" s="565"/>
      <c r="R15" s="484" t="s">
        <v>52</v>
      </c>
      <c r="S15" s="485"/>
      <c r="T15" s="488" t="s">
        <v>28</v>
      </c>
      <c r="U15" s="760"/>
      <c r="V15" s="774"/>
      <c r="W15" s="777"/>
      <c r="X15" s="777"/>
      <c r="Y15" s="780"/>
      <c r="Z15" s="780"/>
      <c r="AA15" s="777"/>
      <c r="AB15" s="777"/>
      <c r="AC15" s="791"/>
      <c r="AD15" s="787" t="s">
        <v>29</v>
      </c>
      <c r="AE15" s="788"/>
      <c r="AF15" s="788"/>
      <c r="AG15" s="788"/>
      <c r="AH15" s="787" t="s">
        <v>122</v>
      </c>
      <c r="AI15" s="788"/>
      <c r="AJ15" s="788"/>
      <c r="AK15" s="789"/>
      <c r="AN15" s="517"/>
    </row>
    <row r="16" spans="1:40" s="31" customFormat="1" ht="30" customHeight="1">
      <c r="A16" s="741"/>
      <c r="B16" s="457"/>
      <c r="C16" s="458"/>
      <c r="D16" s="459"/>
      <c r="E16" s="745"/>
      <c r="F16" s="746"/>
      <c r="G16" s="746"/>
      <c r="H16" s="746"/>
      <c r="I16" s="746"/>
      <c r="J16" s="746"/>
      <c r="K16" s="794"/>
      <c r="L16" s="796"/>
      <c r="M16" s="797"/>
      <c r="N16" s="562"/>
      <c r="O16" s="563"/>
      <c r="P16" s="566"/>
      <c r="Q16" s="567"/>
      <c r="R16" s="486"/>
      <c r="S16" s="487"/>
      <c r="T16" s="489"/>
      <c r="U16" s="760"/>
      <c r="V16" s="774"/>
      <c r="W16" s="777"/>
      <c r="X16" s="777"/>
      <c r="Y16" s="780"/>
      <c r="Z16" s="780"/>
      <c r="AA16" s="777"/>
      <c r="AB16" s="777"/>
      <c r="AC16" s="791"/>
      <c r="AD16" s="782" t="s">
        <v>18</v>
      </c>
      <c r="AE16" s="631" t="s">
        <v>30</v>
      </c>
      <c r="AF16" s="632"/>
      <c r="AG16" s="632"/>
      <c r="AH16" s="782" t="s">
        <v>18</v>
      </c>
      <c r="AI16" s="633" t="s">
        <v>30</v>
      </c>
      <c r="AJ16" s="633"/>
      <c r="AK16" s="634"/>
      <c r="AN16" s="517"/>
    </row>
    <row r="17" spans="1:40" s="31" customFormat="1" ht="181.5" customHeight="1" thickBot="1">
      <c r="A17" s="742"/>
      <c r="B17" s="457"/>
      <c r="C17" s="458"/>
      <c r="D17" s="459"/>
      <c r="E17" s="745"/>
      <c r="F17" s="746"/>
      <c r="G17" s="746"/>
      <c r="H17" s="746"/>
      <c r="I17" s="746"/>
      <c r="J17" s="746"/>
      <c r="K17" s="794"/>
      <c r="L17" s="796"/>
      <c r="M17" s="794"/>
      <c r="N17" s="32" t="s">
        <v>31</v>
      </c>
      <c r="O17" s="33" t="s">
        <v>32</v>
      </c>
      <c r="P17" s="32" t="s">
        <v>31</v>
      </c>
      <c r="Q17" s="33" t="s">
        <v>32</v>
      </c>
      <c r="R17" s="32" t="s">
        <v>31</v>
      </c>
      <c r="S17" s="33" t="s">
        <v>32</v>
      </c>
      <c r="T17" s="490"/>
      <c r="U17" s="760"/>
      <c r="V17" s="775"/>
      <c r="W17" s="778"/>
      <c r="X17" s="778"/>
      <c r="Y17" s="781"/>
      <c r="Z17" s="781"/>
      <c r="AA17" s="778"/>
      <c r="AB17" s="778"/>
      <c r="AC17" s="792"/>
      <c r="AD17" s="783"/>
      <c r="AE17" s="34" t="s">
        <v>33</v>
      </c>
      <c r="AF17" s="34" t="s">
        <v>34</v>
      </c>
      <c r="AG17" s="35" t="s">
        <v>35</v>
      </c>
      <c r="AH17" s="783"/>
      <c r="AI17" s="36" t="s">
        <v>33</v>
      </c>
      <c r="AJ17" s="36" t="s">
        <v>34</v>
      </c>
      <c r="AK17" s="37" t="s">
        <v>35</v>
      </c>
      <c r="AN17" s="517"/>
    </row>
    <row r="18" spans="1:37" s="42" customFormat="1" ht="27.75" thickBot="1" thickTop="1">
      <c r="A18" s="38">
        <v>1</v>
      </c>
      <c r="B18" s="535">
        <v>2</v>
      </c>
      <c r="C18" s="536"/>
      <c r="D18" s="537"/>
      <c r="E18" s="538">
        <v>3</v>
      </c>
      <c r="F18" s="539"/>
      <c r="G18" s="539"/>
      <c r="H18" s="539"/>
      <c r="I18" s="539"/>
      <c r="J18" s="539"/>
      <c r="K18" s="39">
        <v>4</v>
      </c>
      <c r="L18" s="40">
        <v>5</v>
      </c>
      <c r="M18" s="41">
        <v>6</v>
      </c>
      <c r="N18" s="39">
        <v>7</v>
      </c>
      <c r="O18" s="40">
        <v>8</v>
      </c>
      <c r="P18" s="41">
        <v>9</v>
      </c>
      <c r="Q18" s="39">
        <v>10</v>
      </c>
      <c r="R18" s="40">
        <v>11</v>
      </c>
      <c r="S18" s="41">
        <v>12</v>
      </c>
      <c r="T18" s="39">
        <v>13</v>
      </c>
      <c r="U18" s="40">
        <v>14</v>
      </c>
      <c r="V18" s="41">
        <v>15</v>
      </c>
      <c r="W18" s="39">
        <v>16</v>
      </c>
      <c r="X18" s="40">
        <v>17</v>
      </c>
      <c r="Y18" s="41">
        <v>18</v>
      </c>
      <c r="Z18" s="39">
        <v>19</v>
      </c>
      <c r="AA18" s="40">
        <v>20</v>
      </c>
      <c r="AB18" s="41">
        <v>21</v>
      </c>
      <c r="AC18" s="39">
        <v>22</v>
      </c>
      <c r="AD18" s="40">
        <v>23</v>
      </c>
      <c r="AE18" s="41">
        <v>24</v>
      </c>
      <c r="AF18" s="39">
        <v>25</v>
      </c>
      <c r="AG18" s="40">
        <v>26</v>
      </c>
      <c r="AH18" s="41">
        <v>27</v>
      </c>
      <c r="AI18" s="39">
        <v>28</v>
      </c>
      <c r="AJ18" s="40">
        <v>29</v>
      </c>
      <c r="AK18" s="41">
        <v>30</v>
      </c>
    </row>
    <row r="19" spans="1:86" s="44" customFormat="1" ht="45.75" thickBot="1">
      <c r="A19" s="540" t="s">
        <v>123</v>
      </c>
      <c r="B19" s="541"/>
      <c r="C19" s="541"/>
      <c r="D19" s="541"/>
      <c r="E19" s="541"/>
      <c r="F19" s="541"/>
      <c r="G19" s="541"/>
      <c r="H19" s="541"/>
      <c r="I19" s="541"/>
      <c r="J19" s="541"/>
      <c r="K19" s="541"/>
      <c r="L19" s="541"/>
      <c r="M19" s="541"/>
      <c r="N19" s="541"/>
      <c r="O19" s="541"/>
      <c r="P19" s="541"/>
      <c r="Q19" s="541"/>
      <c r="R19" s="541"/>
      <c r="S19" s="541"/>
      <c r="T19" s="541"/>
      <c r="U19" s="541"/>
      <c r="V19" s="541"/>
      <c r="W19" s="541"/>
      <c r="X19" s="541"/>
      <c r="Y19" s="541"/>
      <c r="Z19" s="541"/>
      <c r="AA19" s="541"/>
      <c r="AB19" s="541"/>
      <c r="AC19" s="541"/>
      <c r="AD19" s="541"/>
      <c r="AE19" s="541"/>
      <c r="AF19" s="541"/>
      <c r="AG19" s="541"/>
      <c r="AH19" s="541"/>
      <c r="AI19" s="541"/>
      <c r="AJ19" s="541"/>
      <c r="AK19" s="5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3"/>
    </row>
    <row r="20" spans="1:37" s="42" customFormat="1" ht="45.75" thickBot="1">
      <c r="A20" s="540" t="s">
        <v>124</v>
      </c>
      <c r="B20" s="541"/>
      <c r="C20" s="541"/>
      <c r="D20" s="541"/>
      <c r="E20" s="541"/>
      <c r="F20" s="541"/>
      <c r="G20" s="541"/>
      <c r="H20" s="541"/>
      <c r="I20" s="541"/>
      <c r="J20" s="541"/>
      <c r="K20" s="541"/>
      <c r="L20" s="541"/>
      <c r="M20" s="541"/>
      <c r="N20" s="541"/>
      <c r="O20" s="541"/>
      <c r="P20" s="541"/>
      <c r="Q20" s="541"/>
      <c r="R20" s="541"/>
      <c r="S20" s="541"/>
      <c r="T20" s="541"/>
      <c r="U20" s="541"/>
      <c r="V20" s="541"/>
      <c r="W20" s="541"/>
      <c r="X20" s="541"/>
      <c r="Y20" s="541"/>
      <c r="Z20" s="541"/>
      <c r="AA20" s="541"/>
      <c r="AB20" s="541"/>
      <c r="AC20" s="541"/>
      <c r="AD20" s="541"/>
      <c r="AE20" s="541"/>
      <c r="AF20" s="541"/>
      <c r="AG20" s="541"/>
      <c r="AH20" s="541"/>
      <c r="AI20" s="541"/>
      <c r="AJ20" s="541"/>
      <c r="AK20" s="542"/>
    </row>
    <row r="21" spans="1:37" s="380" customFormat="1" ht="72" customHeight="1">
      <c r="A21" s="392">
        <v>1</v>
      </c>
      <c r="B21" s="804" t="s">
        <v>125</v>
      </c>
      <c r="C21" s="805"/>
      <c r="D21" s="806"/>
      <c r="E21" s="807" t="s">
        <v>54</v>
      </c>
      <c r="F21" s="808"/>
      <c r="G21" s="808"/>
      <c r="H21" s="808"/>
      <c r="I21" s="808"/>
      <c r="J21" s="809"/>
      <c r="K21" s="397">
        <v>3</v>
      </c>
      <c r="L21" s="199">
        <f>K21*30</f>
        <v>90</v>
      </c>
      <c r="M21" s="200">
        <f>N21+P21+R21</f>
        <v>45</v>
      </c>
      <c r="N21" s="398">
        <v>18</v>
      </c>
      <c r="O21" s="398"/>
      <c r="P21" s="398"/>
      <c r="Q21" s="398"/>
      <c r="R21" s="163">
        <v>27</v>
      </c>
      <c r="S21" s="163"/>
      <c r="T21" s="49"/>
      <c r="U21" s="201">
        <f>L21-M21</f>
        <v>45</v>
      </c>
      <c r="V21" s="399">
        <v>5</v>
      </c>
      <c r="W21" s="400"/>
      <c r="X21" s="400">
        <v>5</v>
      </c>
      <c r="Y21" s="401"/>
      <c r="Z21" s="400"/>
      <c r="AA21" s="400"/>
      <c r="AB21" s="400"/>
      <c r="AC21" s="402"/>
      <c r="AD21" s="403">
        <f>SUM(AE21:AG21)</f>
        <v>2.5</v>
      </c>
      <c r="AE21" s="387">
        <v>1</v>
      </c>
      <c r="AF21" s="384"/>
      <c r="AG21" s="385">
        <v>1.5</v>
      </c>
      <c r="AH21" s="404"/>
      <c r="AI21" s="405"/>
      <c r="AJ21" s="406"/>
      <c r="AK21" s="407"/>
    </row>
    <row r="22" spans="1:37" s="45" customFormat="1" ht="72" customHeight="1">
      <c r="A22" s="97">
        <v>2</v>
      </c>
      <c r="B22" s="814" t="s">
        <v>126</v>
      </c>
      <c r="C22" s="815"/>
      <c r="D22" s="816"/>
      <c r="E22" s="585" t="s">
        <v>127</v>
      </c>
      <c r="F22" s="576"/>
      <c r="G22" s="576"/>
      <c r="H22" s="576"/>
      <c r="I22" s="576"/>
      <c r="J22" s="577"/>
      <c r="K22" s="99">
        <v>4</v>
      </c>
      <c r="L22" s="47">
        <f>K22*30</f>
        <v>120</v>
      </c>
      <c r="M22" s="48">
        <f>N22+P22+R22</f>
        <v>72</v>
      </c>
      <c r="N22" s="123">
        <v>36</v>
      </c>
      <c r="O22" s="123"/>
      <c r="P22" s="123">
        <v>28</v>
      </c>
      <c r="Q22" s="123"/>
      <c r="R22" s="125">
        <v>8</v>
      </c>
      <c r="S22" s="125"/>
      <c r="T22" s="49"/>
      <c r="U22" s="50">
        <f>L22-M22</f>
        <v>48</v>
      </c>
      <c r="V22" s="102"/>
      <c r="W22" s="103">
        <v>5</v>
      </c>
      <c r="X22" s="103">
        <v>5</v>
      </c>
      <c r="Y22" s="104"/>
      <c r="Z22" s="103"/>
      <c r="AA22" s="103"/>
      <c r="AB22" s="103"/>
      <c r="AC22" s="105"/>
      <c r="AD22" s="106">
        <f>SUM(AE22:AG22)</f>
        <v>4</v>
      </c>
      <c r="AE22" s="109">
        <v>2</v>
      </c>
      <c r="AF22" s="103">
        <v>1.5</v>
      </c>
      <c r="AG22" s="104">
        <v>0.5</v>
      </c>
      <c r="AH22" s="106"/>
      <c r="AI22" s="107"/>
      <c r="AJ22" s="56"/>
      <c r="AK22" s="130"/>
    </row>
    <row r="23" spans="1:37" s="45" customFormat="1" ht="51.75" customHeight="1">
      <c r="A23" s="202">
        <v>3</v>
      </c>
      <c r="B23" s="817" t="s">
        <v>128</v>
      </c>
      <c r="C23" s="818"/>
      <c r="D23" s="819"/>
      <c r="E23" s="820" t="s">
        <v>246</v>
      </c>
      <c r="F23" s="821"/>
      <c r="G23" s="821"/>
      <c r="H23" s="821"/>
      <c r="I23" s="821"/>
      <c r="J23" s="822"/>
      <c r="K23" s="203">
        <v>4</v>
      </c>
      <c r="L23" s="204">
        <f>K23*30</f>
        <v>120</v>
      </c>
      <c r="M23" s="205">
        <f>N23+P23+R23</f>
        <v>72</v>
      </c>
      <c r="N23" s="206">
        <v>36</v>
      </c>
      <c r="O23" s="206"/>
      <c r="P23" s="206">
        <v>36</v>
      </c>
      <c r="Q23" s="206"/>
      <c r="R23" s="207"/>
      <c r="S23" s="207"/>
      <c r="T23" s="208"/>
      <c r="U23" s="209">
        <f>L23-M23</f>
        <v>48</v>
      </c>
      <c r="V23" s="210"/>
      <c r="W23" s="211">
        <v>5</v>
      </c>
      <c r="X23" s="211">
        <v>5</v>
      </c>
      <c r="Y23" s="212"/>
      <c r="Z23" s="211"/>
      <c r="AA23" s="211"/>
      <c r="AB23" s="211">
        <v>5</v>
      </c>
      <c r="AC23" s="213"/>
      <c r="AD23" s="214">
        <f>SUM(AE23:AG23)</f>
        <v>4</v>
      </c>
      <c r="AE23" s="215">
        <v>2</v>
      </c>
      <c r="AF23" s="216">
        <v>2</v>
      </c>
      <c r="AG23" s="213"/>
      <c r="AH23" s="214"/>
      <c r="AI23" s="215"/>
      <c r="AJ23" s="216"/>
      <c r="AK23" s="213"/>
    </row>
    <row r="24" spans="1:37" s="45" customFormat="1" ht="72" customHeight="1">
      <c r="A24" s="97">
        <v>4</v>
      </c>
      <c r="B24" s="572" t="s">
        <v>129</v>
      </c>
      <c r="C24" s="823"/>
      <c r="D24" s="574"/>
      <c r="E24" s="585" t="s">
        <v>54</v>
      </c>
      <c r="F24" s="575"/>
      <c r="G24" s="575"/>
      <c r="H24" s="575"/>
      <c r="I24" s="575"/>
      <c r="J24" s="586"/>
      <c r="K24" s="46">
        <v>7.5</v>
      </c>
      <c r="L24" s="47">
        <f>K24*30</f>
        <v>225</v>
      </c>
      <c r="M24" s="48"/>
      <c r="N24" s="124"/>
      <c r="O24" s="124"/>
      <c r="P24" s="124"/>
      <c r="Q24" s="124"/>
      <c r="R24" s="126"/>
      <c r="S24" s="126"/>
      <c r="T24" s="49"/>
      <c r="U24" s="50">
        <f>L24-M24</f>
        <v>225</v>
      </c>
      <c r="V24" s="55"/>
      <c r="W24" s="52">
        <v>6</v>
      </c>
      <c r="X24" s="52"/>
      <c r="Y24" s="53"/>
      <c r="Z24" s="52"/>
      <c r="AA24" s="52"/>
      <c r="AB24" s="52"/>
      <c r="AC24" s="54"/>
      <c r="AD24" s="106"/>
      <c r="AE24" s="107"/>
      <c r="AF24" s="56"/>
      <c r="AG24" s="53"/>
      <c r="AH24" s="108" t="s">
        <v>130</v>
      </c>
      <c r="AI24" s="107" t="s">
        <v>130</v>
      </c>
      <c r="AJ24" s="56" t="s">
        <v>130</v>
      </c>
      <c r="AK24" s="54" t="s">
        <v>130</v>
      </c>
    </row>
    <row r="25" spans="1:37" s="45" customFormat="1" ht="72" customHeight="1" thickBot="1">
      <c r="A25" s="217">
        <v>5</v>
      </c>
      <c r="B25" s="798" t="s">
        <v>131</v>
      </c>
      <c r="C25" s="799"/>
      <c r="D25" s="800"/>
      <c r="E25" s="801" t="s">
        <v>54</v>
      </c>
      <c r="F25" s="802"/>
      <c r="G25" s="802"/>
      <c r="H25" s="802"/>
      <c r="I25" s="802"/>
      <c r="J25" s="803"/>
      <c r="K25" s="175">
        <v>6</v>
      </c>
      <c r="L25" s="176">
        <f>K25*30</f>
        <v>180</v>
      </c>
      <c r="M25" s="177"/>
      <c r="N25" s="218"/>
      <c r="O25" s="218"/>
      <c r="P25" s="218"/>
      <c r="Q25" s="218"/>
      <c r="R25" s="219"/>
      <c r="S25" s="219"/>
      <c r="T25" s="178"/>
      <c r="U25" s="179">
        <f>L25-M25</f>
        <v>180</v>
      </c>
      <c r="V25" s="180"/>
      <c r="W25" s="181"/>
      <c r="X25" s="181"/>
      <c r="Y25" s="182"/>
      <c r="Z25" s="181"/>
      <c r="AA25" s="181"/>
      <c r="AB25" s="181"/>
      <c r="AC25" s="183"/>
      <c r="AD25" s="184"/>
      <c r="AE25" s="220"/>
      <c r="AF25" s="185"/>
      <c r="AG25" s="182"/>
      <c r="AH25" s="221" t="s">
        <v>130</v>
      </c>
      <c r="AI25" s="220" t="s">
        <v>130</v>
      </c>
      <c r="AJ25" s="185" t="s">
        <v>130</v>
      </c>
      <c r="AK25" s="183" t="s">
        <v>130</v>
      </c>
    </row>
    <row r="26" spans="1:37" s="45" customFormat="1" ht="36" thickBot="1">
      <c r="A26" s="635" t="s">
        <v>132</v>
      </c>
      <c r="B26" s="636"/>
      <c r="C26" s="636"/>
      <c r="D26" s="636"/>
      <c r="E26" s="636"/>
      <c r="F26" s="636"/>
      <c r="G26" s="636"/>
      <c r="H26" s="636"/>
      <c r="I26" s="636"/>
      <c r="J26" s="636"/>
      <c r="K26" s="222">
        <f>SUM(K21:K25)</f>
        <v>24.5</v>
      </c>
      <c r="L26" s="223">
        <f aca="true" t="shared" si="0" ref="L26:U26">SUM(L21:L25)</f>
        <v>735</v>
      </c>
      <c r="M26" s="224">
        <f t="shared" si="0"/>
        <v>189</v>
      </c>
      <c r="N26" s="225">
        <f t="shared" si="0"/>
        <v>90</v>
      </c>
      <c r="O26" s="225">
        <f t="shared" si="0"/>
        <v>0</v>
      </c>
      <c r="P26" s="225">
        <f t="shared" si="0"/>
        <v>64</v>
      </c>
      <c r="Q26" s="225">
        <f t="shared" si="0"/>
        <v>0</v>
      </c>
      <c r="R26" s="225">
        <f t="shared" si="0"/>
        <v>35</v>
      </c>
      <c r="S26" s="225">
        <f t="shared" si="0"/>
        <v>0</v>
      </c>
      <c r="T26" s="226">
        <f t="shared" si="0"/>
        <v>0</v>
      </c>
      <c r="U26" s="227">
        <f t="shared" si="0"/>
        <v>546</v>
      </c>
      <c r="V26" s="228">
        <f>COUNTA(V21:V25)</f>
        <v>1</v>
      </c>
      <c r="W26" s="229">
        <f aca="true" t="shared" si="1" ref="W26:AC26">COUNTA(W21:W25)</f>
        <v>3</v>
      </c>
      <c r="X26" s="229">
        <f t="shared" si="1"/>
        <v>3</v>
      </c>
      <c r="Y26" s="230">
        <f t="shared" si="1"/>
        <v>0</v>
      </c>
      <c r="Z26" s="231">
        <f t="shared" si="1"/>
        <v>0</v>
      </c>
      <c r="AA26" s="229">
        <f t="shared" si="1"/>
        <v>0</v>
      </c>
      <c r="AB26" s="229">
        <f t="shared" si="1"/>
        <v>1</v>
      </c>
      <c r="AC26" s="229">
        <f t="shared" si="1"/>
        <v>0</v>
      </c>
      <c r="AD26" s="232">
        <f>SUM(AD21:AD25)</f>
        <v>10.5</v>
      </c>
      <c r="AE26" s="229">
        <f>SUM(AE21:AE25)</f>
        <v>5</v>
      </c>
      <c r="AF26" s="231">
        <f>SUM(AF21:AF25)</f>
        <v>3.5</v>
      </c>
      <c r="AG26" s="233">
        <f>SUM(AG21:AG25)</f>
        <v>2</v>
      </c>
      <c r="AH26" s="232"/>
      <c r="AI26" s="231"/>
      <c r="AJ26" s="231"/>
      <c r="AK26" s="233"/>
    </row>
    <row r="27" spans="1:37" s="42" customFormat="1" ht="45.75" thickBot="1">
      <c r="A27" s="540" t="s">
        <v>133</v>
      </c>
      <c r="B27" s="541"/>
      <c r="C27" s="541"/>
      <c r="D27" s="541"/>
      <c r="E27" s="541"/>
      <c r="F27" s="541"/>
      <c r="G27" s="541"/>
      <c r="H27" s="541"/>
      <c r="I27" s="541"/>
      <c r="J27" s="541"/>
      <c r="K27" s="541"/>
      <c r="L27" s="541"/>
      <c r="M27" s="541"/>
      <c r="N27" s="541"/>
      <c r="O27" s="541"/>
      <c r="P27" s="541"/>
      <c r="Q27" s="541"/>
      <c r="R27" s="541"/>
      <c r="S27" s="541"/>
      <c r="T27" s="541"/>
      <c r="U27" s="541"/>
      <c r="V27" s="541"/>
      <c r="W27" s="541"/>
      <c r="X27" s="541"/>
      <c r="Y27" s="541"/>
      <c r="Z27" s="541"/>
      <c r="AA27" s="541"/>
      <c r="AB27" s="541"/>
      <c r="AC27" s="541"/>
      <c r="AD27" s="541"/>
      <c r="AE27" s="541"/>
      <c r="AF27" s="541"/>
      <c r="AG27" s="541"/>
      <c r="AH27" s="541"/>
      <c r="AI27" s="541"/>
      <c r="AJ27" s="541"/>
      <c r="AK27" s="542"/>
    </row>
    <row r="28" spans="1:37" s="45" customFormat="1" ht="63.75" customHeight="1">
      <c r="A28" s="810"/>
      <c r="B28" s="666" t="s">
        <v>243</v>
      </c>
      <c r="C28" s="667"/>
      <c r="D28" s="668"/>
      <c r="E28" s="693" t="s">
        <v>10</v>
      </c>
      <c r="F28" s="694"/>
      <c r="G28" s="694"/>
      <c r="H28" s="695"/>
      <c r="I28" s="812" t="s">
        <v>99</v>
      </c>
      <c r="J28" s="813"/>
      <c r="K28" s="681"/>
      <c r="L28" s="682"/>
      <c r="M28" s="682"/>
      <c r="N28" s="682"/>
      <c r="O28" s="682"/>
      <c r="P28" s="682"/>
      <c r="Q28" s="682"/>
      <c r="R28" s="682"/>
      <c r="S28" s="682"/>
      <c r="T28" s="682"/>
      <c r="U28" s="682"/>
      <c r="V28" s="682"/>
      <c r="W28" s="682"/>
      <c r="X28" s="682"/>
      <c r="Y28" s="682"/>
      <c r="Z28" s="682"/>
      <c r="AA28" s="682"/>
      <c r="AB28" s="682"/>
      <c r="AC28" s="682"/>
      <c r="AD28" s="682"/>
      <c r="AE28" s="682"/>
      <c r="AF28" s="682"/>
      <c r="AG28" s="682"/>
      <c r="AH28" s="682"/>
      <c r="AI28" s="682"/>
      <c r="AJ28" s="682"/>
      <c r="AK28" s="683"/>
    </row>
    <row r="29" spans="1:37" s="45" customFormat="1" ht="36" customHeight="1" thickBot="1">
      <c r="A29" s="811"/>
      <c r="B29" s="669"/>
      <c r="C29" s="670"/>
      <c r="D29" s="671"/>
      <c r="E29" s="696"/>
      <c r="F29" s="697"/>
      <c r="G29" s="697"/>
      <c r="H29" s="698"/>
      <c r="I29" s="186" t="s">
        <v>100</v>
      </c>
      <c r="J29" s="187" t="s">
        <v>101</v>
      </c>
      <c r="K29" s="684"/>
      <c r="L29" s="685"/>
      <c r="M29" s="685"/>
      <c r="N29" s="685"/>
      <c r="O29" s="685"/>
      <c r="P29" s="685"/>
      <c r="Q29" s="685"/>
      <c r="R29" s="685"/>
      <c r="S29" s="685"/>
      <c r="T29" s="685"/>
      <c r="U29" s="685"/>
      <c r="V29" s="685"/>
      <c r="W29" s="685"/>
      <c r="X29" s="685"/>
      <c r="Y29" s="685"/>
      <c r="Z29" s="685"/>
      <c r="AA29" s="685"/>
      <c r="AB29" s="685"/>
      <c r="AC29" s="685"/>
      <c r="AD29" s="685"/>
      <c r="AE29" s="685"/>
      <c r="AF29" s="685"/>
      <c r="AG29" s="685"/>
      <c r="AH29" s="685"/>
      <c r="AI29" s="685"/>
      <c r="AJ29" s="685"/>
      <c r="AK29" s="686"/>
    </row>
    <row r="30" spans="1:37" s="45" customFormat="1" ht="135" customHeight="1" thickBot="1">
      <c r="A30" s="97">
        <v>6</v>
      </c>
      <c r="B30" s="829" t="s">
        <v>248</v>
      </c>
      <c r="C30" s="830"/>
      <c r="D30" s="831"/>
      <c r="E30" s="832" t="s">
        <v>75</v>
      </c>
      <c r="F30" s="833"/>
      <c r="G30" s="833"/>
      <c r="H30" s="834"/>
      <c r="I30" s="158">
        <v>6</v>
      </c>
      <c r="J30" s="235">
        <v>1</v>
      </c>
      <c r="K30" s="46">
        <v>1.5</v>
      </c>
      <c r="L30" s="204">
        <f>K30*30</f>
        <v>45</v>
      </c>
      <c r="M30" s="205">
        <f>N30+P30+R30</f>
        <v>36</v>
      </c>
      <c r="N30" s="236"/>
      <c r="O30" s="236"/>
      <c r="P30" s="124">
        <v>36</v>
      </c>
      <c r="Q30" s="124"/>
      <c r="R30" s="208"/>
      <c r="S30" s="208"/>
      <c r="T30" s="208"/>
      <c r="U30" s="209">
        <f>L30-M30</f>
        <v>9</v>
      </c>
      <c r="V30" s="180"/>
      <c r="W30" s="181">
        <v>5</v>
      </c>
      <c r="X30" s="181"/>
      <c r="Y30" s="182"/>
      <c r="Z30" s="181"/>
      <c r="AA30" s="181"/>
      <c r="AB30" s="181"/>
      <c r="AC30" s="183"/>
      <c r="AD30" s="106">
        <f>SUM(AE30:AG30)</f>
        <v>2</v>
      </c>
      <c r="AE30" s="51"/>
      <c r="AF30" s="52">
        <v>2</v>
      </c>
      <c r="AG30" s="212"/>
      <c r="AH30" s="106"/>
      <c r="AI30" s="107"/>
      <c r="AJ30" s="56"/>
      <c r="AK30" s="237"/>
    </row>
    <row r="31" spans="1:44" s="238" customFormat="1" ht="36" thickBot="1">
      <c r="A31" s="659" t="s">
        <v>134</v>
      </c>
      <c r="B31" s="636"/>
      <c r="C31" s="636"/>
      <c r="D31" s="636"/>
      <c r="E31" s="636"/>
      <c r="F31" s="636"/>
      <c r="G31" s="636"/>
      <c r="H31" s="636"/>
      <c r="I31" s="636"/>
      <c r="J31" s="636"/>
      <c r="K31" s="222">
        <f>SUM(K30:K30)</f>
        <v>1.5</v>
      </c>
      <c r="L31" s="223">
        <f>SUM(L30:L30)</f>
        <v>45</v>
      </c>
      <c r="M31" s="224">
        <f>SUM(M30:M30)</f>
        <v>36</v>
      </c>
      <c r="N31" s="225"/>
      <c r="O31" s="225"/>
      <c r="P31" s="225">
        <f>SUM(P30:P30)</f>
        <v>36</v>
      </c>
      <c r="Q31" s="225"/>
      <c r="R31" s="225"/>
      <c r="S31" s="225"/>
      <c r="T31" s="226"/>
      <c r="U31" s="227">
        <f>SUM(U30:U30)</f>
        <v>9</v>
      </c>
      <c r="V31" s="228"/>
      <c r="W31" s="229">
        <f>COUNTA(W30:W30)</f>
        <v>1</v>
      </c>
      <c r="X31" s="229"/>
      <c r="Y31" s="230"/>
      <c r="Z31" s="231"/>
      <c r="AA31" s="229"/>
      <c r="AB31" s="229"/>
      <c r="AC31" s="229"/>
      <c r="AD31" s="232">
        <f>SUM(AD30:AD30)</f>
        <v>2</v>
      </c>
      <c r="AE31" s="229"/>
      <c r="AF31" s="231">
        <f>SUM(AF30:AF30)</f>
        <v>2</v>
      </c>
      <c r="AG31" s="233"/>
      <c r="AH31" s="232"/>
      <c r="AI31" s="229"/>
      <c r="AJ31" s="231"/>
      <c r="AK31" s="233"/>
      <c r="AR31" s="239"/>
    </row>
    <row r="32" spans="1:37" s="45" customFormat="1" ht="36" thickBot="1">
      <c r="A32" s="661" t="s">
        <v>135</v>
      </c>
      <c r="B32" s="662"/>
      <c r="C32" s="662"/>
      <c r="D32" s="662"/>
      <c r="E32" s="662"/>
      <c r="F32" s="662"/>
      <c r="G32" s="662"/>
      <c r="H32" s="662"/>
      <c r="I32" s="662"/>
      <c r="J32" s="662"/>
      <c r="K32" s="59">
        <f aca="true" t="shared" si="2" ref="K32:P32">K31+K26</f>
        <v>26</v>
      </c>
      <c r="L32" s="58">
        <f t="shared" si="2"/>
        <v>780</v>
      </c>
      <c r="M32" s="100">
        <f t="shared" si="2"/>
        <v>225</v>
      </c>
      <c r="N32" s="57">
        <f t="shared" si="2"/>
        <v>90</v>
      </c>
      <c r="O32" s="57">
        <f t="shared" si="2"/>
        <v>0</v>
      </c>
      <c r="P32" s="57">
        <f t="shared" si="2"/>
        <v>100</v>
      </c>
      <c r="Q32" s="57"/>
      <c r="R32" s="57">
        <f aca="true" t="shared" si="3" ref="R32:AG32">R31+R26</f>
        <v>35</v>
      </c>
      <c r="S32" s="57"/>
      <c r="T32" s="57"/>
      <c r="U32" s="101">
        <f t="shared" si="3"/>
        <v>555</v>
      </c>
      <c r="V32" s="59">
        <f t="shared" si="3"/>
        <v>1</v>
      </c>
      <c r="W32" s="57">
        <f t="shared" si="3"/>
        <v>4</v>
      </c>
      <c r="X32" s="57">
        <f t="shared" si="3"/>
        <v>3</v>
      </c>
      <c r="Y32" s="191"/>
      <c r="Z32" s="57"/>
      <c r="AA32" s="57"/>
      <c r="AB32" s="57">
        <f t="shared" si="3"/>
        <v>1</v>
      </c>
      <c r="AC32" s="58"/>
      <c r="AD32" s="101">
        <f t="shared" si="3"/>
        <v>12.5</v>
      </c>
      <c r="AE32" s="100">
        <f t="shared" si="3"/>
        <v>5</v>
      </c>
      <c r="AF32" s="57">
        <f t="shared" si="3"/>
        <v>5.5</v>
      </c>
      <c r="AG32" s="58">
        <f t="shared" si="3"/>
        <v>2</v>
      </c>
      <c r="AH32" s="101"/>
      <c r="AI32" s="100"/>
      <c r="AJ32" s="57"/>
      <c r="AK32" s="58"/>
    </row>
    <row r="33" spans="1:37" s="42" customFormat="1" ht="45.75" thickBot="1">
      <c r="A33" s="540" t="s">
        <v>136</v>
      </c>
      <c r="B33" s="541"/>
      <c r="C33" s="541"/>
      <c r="D33" s="541"/>
      <c r="E33" s="541"/>
      <c r="F33" s="541"/>
      <c r="G33" s="541"/>
      <c r="H33" s="541"/>
      <c r="I33" s="541"/>
      <c r="J33" s="541"/>
      <c r="K33" s="541"/>
      <c r="L33" s="541"/>
      <c r="M33" s="541"/>
      <c r="N33" s="541"/>
      <c r="O33" s="541"/>
      <c r="P33" s="541"/>
      <c r="Q33" s="541"/>
      <c r="R33" s="541"/>
      <c r="S33" s="541"/>
      <c r="T33" s="541"/>
      <c r="U33" s="541"/>
      <c r="V33" s="541"/>
      <c r="W33" s="541"/>
      <c r="X33" s="541"/>
      <c r="Y33" s="541"/>
      <c r="Z33" s="541"/>
      <c r="AA33" s="541"/>
      <c r="AB33" s="541"/>
      <c r="AC33" s="541"/>
      <c r="AD33" s="541"/>
      <c r="AE33" s="541"/>
      <c r="AF33" s="541"/>
      <c r="AG33" s="541"/>
      <c r="AH33" s="541"/>
      <c r="AI33" s="541"/>
      <c r="AJ33" s="541"/>
      <c r="AK33" s="542"/>
    </row>
    <row r="34" spans="1:37" s="42" customFormat="1" ht="45.75" thickBot="1">
      <c r="A34" s="540" t="s">
        <v>137</v>
      </c>
      <c r="B34" s="541"/>
      <c r="C34" s="541"/>
      <c r="D34" s="541"/>
      <c r="E34" s="541"/>
      <c r="F34" s="541"/>
      <c r="G34" s="541"/>
      <c r="H34" s="541"/>
      <c r="I34" s="541"/>
      <c r="J34" s="541"/>
      <c r="K34" s="541"/>
      <c r="L34" s="541"/>
      <c r="M34" s="541"/>
      <c r="N34" s="541"/>
      <c r="O34" s="541"/>
      <c r="P34" s="541"/>
      <c r="Q34" s="541"/>
      <c r="R34" s="541"/>
      <c r="S34" s="541"/>
      <c r="T34" s="541"/>
      <c r="U34" s="541"/>
      <c r="V34" s="541"/>
      <c r="W34" s="541"/>
      <c r="X34" s="541"/>
      <c r="Y34" s="541"/>
      <c r="Z34" s="541"/>
      <c r="AA34" s="541"/>
      <c r="AB34" s="541"/>
      <c r="AC34" s="541"/>
      <c r="AD34" s="541"/>
      <c r="AE34" s="541"/>
      <c r="AF34" s="541"/>
      <c r="AG34" s="541"/>
      <c r="AH34" s="541"/>
      <c r="AI34" s="541"/>
      <c r="AJ34" s="541"/>
      <c r="AK34" s="542"/>
    </row>
    <row r="35" spans="1:37" s="45" customFormat="1" ht="72" customHeight="1">
      <c r="A35" s="234">
        <v>8</v>
      </c>
      <c r="B35" s="835" t="s">
        <v>138</v>
      </c>
      <c r="C35" s="836"/>
      <c r="D35" s="837"/>
      <c r="E35" s="832" t="s">
        <v>54</v>
      </c>
      <c r="F35" s="833"/>
      <c r="G35" s="833"/>
      <c r="H35" s="833"/>
      <c r="I35" s="833"/>
      <c r="J35" s="834"/>
      <c r="K35" s="46">
        <v>4</v>
      </c>
      <c r="L35" s="47">
        <f aca="true" t="shared" si="4" ref="L35:L41">K35*30</f>
        <v>120</v>
      </c>
      <c r="M35" s="48">
        <f aca="true" t="shared" si="5" ref="M35:M40">N35+P35+R35</f>
        <v>54</v>
      </c>
      <c r="N35" s="124">
        <v>36</v>
      </c>
      <c r="O35" s="124"/>
      <c r="P35" s="124">
        <v>18</v>
      </c>
      <c r="Q35" s="124"/>
      <c r="R35" s="126"/>
      <c r="S35" s="126"/>
      <c r="T35" s="49"/>
      <c r="U35" s="50">
        <f aca="true" t="shared" si="6" ref="U35:U41">L35-M35</f>
        <v>66</v>
      </c>
      <c r="V35" s="55">
        <v>5</v>
      </c>
      <c r="W35" s="52"/>
      <c r="X35" s="52">
        <v>5</v>
      </c>
      <c r="Y35" s="53"/>
      <c r="Z35" s="52"/>
      <c r="AA35" s="52">
        <v>5</v>
      </c>
      <c r="AB35" s="52"/>
      <c r="AC35" s="54"/>
      <c r="AD35" s="106">
        <f>SUM(AE35:AG35)</f>
        <v>3</v>
      </c>
      <c r="AE35" s="51">
        <v>2</v>
      </c>
      <c r="AF35" s="52">
        <v>1</v>
      </c>
      <c r="AG35" s="53"/>
      <c r="AH35" s="106"/>
      <c r="AI35" s="107"/>
      <c r="AJ35" s="56"/>
      <c r="AK35" s="130"/>
    </row>
    <row r="36" spans="1:37" s="45" customFormat="1" ht="72" customHeight="1">
      <c r="A36" s="202">
        <v>9</v>
      </c>
      <c r="B36" s="572" t="s">
        <v>139</v>
      </c>
      <c r="C36" s="573"/>
      <c r="D36" s="574"/>
      <c r="E36" s="826" t="s">
        <v>54</v>
      </c>
      <c r="F36" s="827"/>
      <c r="G36" s="827"/>
      <c r="H36" s="827"/>
      <c r="I36" s="827"/>
      <c r="J36" s="828"/>
      <c r="K36" s="46">
        <v>3.5</v>
      </c>
      <c r="L36" s="47">
        <f t="shared" si="4"/>
        <v>105</v>
      </c>
      <c r="M36" s="48">
        <f t="shared" si="5"/>
        <v>54</v>
      </c>
      <c r="N36" s="124">
        <v>36</v>
      </c>
      <c r="O36" s="124"/>
      <c r="P36" s="124">
        <v>18</v>
      </c>
      <c r="Q36" s="124"/>
      <c r="R36" s="126"/>
      <c r="S36" s="126"/>
      <c r="T36" s="49"/>
      <c r="U36" s="50">
        <f t="shared" si="6"/>
        <v>51</v>
      </c>
      <c r="V36" s="55">
        <v>6</v>
      </c>
      <c r="W36" s="52"/>
      <c r="X36" s="52">
        <v>6</v>
      </c>
      <c r="Y36" s="53"/>
      <c r="Z36" s="52"/>
      <c r="AA36" s="52">
        <v>6</v>
      </c>
      <c r="AB36" s="52"/>
      <c r="AC36" s="54"/>
      <c r="AD36" s="106"/>
      <c r="AE36" s="51"/>
      <c r="AF36" s="52"/>
      <c r="AG36" s="53"/>
      <c r="AH36" s="106">
        <f>SUM(AI36:AK36)</f>
        <v>6</v>
      </c>
      <c r="AI36" s="107">
        <v>4</v>
      </c>
      <c r="AJ36" s="56">
        <v>2</v>
      </c>
      <c r="AK36" s="130"/>
    </row>
    <row r="37" spans="1:37" s="45" customFormat="1" ht="72" customHeight="1">
      <c r="A37" s="240">
        <v>10</v>
      </c>
      <c r="B37" s="817" t="s">
        <v>140</v>
      </c>
      <c r="C37" s="824"/>
      <c r="D37" s="825"/>
      <c r="E37" s="826" t="s">
        <v>54</v>
      </c>
      <c r="F37" s="827"/>
      <c r="G37" s="827"/>
      <c r="H37" s="827"/>
      <c r="I37" s="827"/>
      <c r="J37" s="828"/>
      <c r="K37" s="46">
        <v>3</v>
      </c>
      <c r="L37" s="47">
        <f>K37*30</f>
        <v>90</v>
      </c>
      <c r="M37" s="48">
        <f t="shared" si="5"/>
        <v>54</v>
      </c>
      <c r="N37" s="124">
        <v>18</v>
      </c>
      <c r="O37" s="124"/>
      <c r="P37" s="124">
        <v>36</v>
      </c>
      <c r="Q37" s="124"/>
      <c r="R37" s="126"/>
      <c r="S37" s="126"/>
      <c r="T37" s="49"/>
      <c r="U37" s="50">
        <f>L37-M37</f>
        <v>36</v>
      </c>
      <c r="V37" s="55"/>
      <c r="W37" s="52">
        <v>6</v>
      </c>
      <c r="X37" s="52">
        <v>6</v>
      </c>
      <c r="Y37" s="53"/>
      <c r="Z37" s="52"/>
      <c r="AA37" s="52"/>
      <c r="AB37" s="52">
        <v>6</v>
      </c>
      <c r="AC37" s="54"/>
      <c r="AD37" s="106"/>
      <c r="AE37" s="51"/>
      <c r="AF37" s="52"/>
      <c r="AG37" s="53"/>
      <c r="AH37" s="106">
        <f>SUM(AI37:AK37)</f>
        <v>6</v>
      </c>
      <c r="AI37" s="107">
        <v>2</v>
      </c>
      <c r="AJ37" s="56">
        <v>4</v>
      </c>
      <c r="AK37" s="130"/>
    </row>
    <row r="38" spans="1:37" s="45" customFormat="1" ht="72" customHeight="1">
      <c r="A38" s="240">
        <v>11</v>
      </c>
      <c r="B38" s="817" t="s">
        <v>141</v>
      </c>
      <c r="C38" s="824"/>
      <c r="D38" s="825"/>
      <c r="E38" s="826" t="s">
        <v>54</v>
      </c>
      <c r="F38" s="827"/>
      <c r="G38" s="827"/>
      <c r="H38" s="827"/>
      <c r="I38" s="827"/>
      <c r="J38" s="828"/>
      <c r="K38" s="46">
        <v>2.5</v>
      </c>
      <c r="L38" s="47">
        <f>K38*30</f>
        <v>75</v>
      </c>
      <c r="M38" s="48">
        <f t="shared" si="5"/>
        <v>45</v>
      </c>
      <c r="N38" s="124">
        <v>18</v>
      </c>
      <c r="O38" s="124"/>
      <c r="P38" s="124">
        <v>18</v>
      </c>
      <c r="Q38" s="124"/>
      <c r="R38" s="126">
        <v>9</v>
      </c>
      <c r="S38" s="126"/>
      <c r="T38" s="49"/>
      <c r="U38" s="50">
        <f>L38-M38</f>
        <v>30</v>
      </c>
      <c r="V38" s="55"/>
      <c r="W38" s="52">
        <v>5</v>
      </c>
      <c r="X38" s="52">
        <v>5</v>
      </c>
      <c r="Y38" s="53"/>
      <c r="Z38" s="52"/>
      <c r="AA38" s="52"/>
      <c r="AB38" s="52">
        <v>5</v>
      </c>
      <c r="AC38" s="54"/>
      <c r="AD38" s="106">
        <f>SUM(AE38:AG38)</f>
        <v>2.5</v>
      </c>
      <c r="AE38" s="51">
        <v>1</v>
      </c>
      <c r="AF38" s="52">
        <v>1</v>
      </c>
      <c r="AG38" s="53">
        <v>0.5</v>
      </c>
      <c r="AH38" s="106"/>
      <c r="AI38" s="107"/>
      <c r="AJ38" s="56"/>
      <c r="AK38" s="130"/>
    </row>
    <row r="39" spans="1:37" s="45" customFormat="1" ht="105" customHeight="1">
      <c r="A39" s="202">
        <v>12</v>
      </c>
      <c r="B39" s="817" t="s">
        <v>142</v>
      </c>
      <c r="C39" s="824"/>
      <c r="D39" s="825"/>
      <c r="E39" s="820" t="s">
        <v>54</v>
      </c>
      <c r="F39" s="821"/>
      <c r="G39" s="821"/>
      <c r="H39" s="821"/>
      <c r="I39" s="821"/>
      <c r="J39" s="822"/>
      <c r="K39" s="46">
        <v>4</v>
      </c>
      <c r="L39" s="47">
        <f t="shared" si="4"/>
        <v>120</v>
      </c>
      <c r="M39" s="48">
        <f t="shared" si="5"/>
        <v>54</v>
      </c>
      <c r="N39" s="124">
        <v>36</v>
      </c>
      <c r="O39" s="124"/>
      <c r="P39" s="124">
        <v>18</v>
      </c>
      <c r="Q39" s="124"/>
      <c r="R39" s="126"/>
      <c r="S39" s="126"/>
      <c r="T39" s="49"/>
      <c r="U39" s="50">
        <f t="shared" si="6"/>
        <v>66</v>
      </c>
      <c r="V39" s="55">
        <v>5</v>
      </c>
      <c r="W39" s="52"/>
      <c r="X39" s="52">
        <v>5</v>
      </c>
      <c r="Y39" s="53"/>
      <c r="Z39" s="52"/>
      <c r="AA39" s="52">
        <v>5</v>
      </c>
      <c r="AB39" s="52"/>
      <c r="AC39" s="54"/>
      <c r="AD39" s="106">
        <f>SUM(AE39:AG39)</f>
        <v>3</v>
      </c>
      <c r="AE39" s="51">
        <v>2</v>
      </c>
      <c r="AF39" s="52">
        <v>1</v>
      </c>
      <c r="AG39" s="53"/>
      <c r="AH39" s="106"/>
      <c r="AI39" s="107"/>
      <c r="AJ39" s="56"/>
      <c r="AK39" s="130"/>
    </row>
    <row r="40" spans="1:37" s="45" customFormat="1" ht="135" customHeight="1">
      <c r="A40" s="202">
        <v>13</v>
      </c>
      <c r="B40" s="817" t="s">
        <v>143</v>
      </c>
      <c r="C40" s="824"/>
      <c r="D40" s="825"/>
      <c r="E40" s="585" t="s">
        <v>54</v>
      </c>
      <c r="F40" s="576"/>
      <c r="G40" s="576"/>
      <c r="H40" s="576"/>
      <c r="I40" s="576"/>
      <c r="J40" s="577"/>
      <c r="K40" s="46">
        <v>3</v>
      </c>
      <c r="L40" s="47">
        <f t="shared" si="4"/>
        <v>90</v>
      </c>
      <c r="M40" s="48">
        <f t="shared" si="5"/>
        <v>36</v>
      </c>
      <c r="N40" s="124">
        <v>18</v>
      </c>
      <c r="O40" s="124"/>
      <c r="P40" s="124"/>
      <c r="Q40" s="124"/>
      <c r="R40" s="126">
        <v>18</v>
      </c>
      <c r="S40" s="126"/>
      <c r="T40" s="49"/>
      <c r="U40" s="50">
        <f t="shared" si="6"/>
        <v>54</v>
      </c>
      <c r="V40" s="55">
        <v>6</v>
      </c>
      <c r="W40" s="52"/>
      <c r="X40" s="52">
        <v>6</v>
      </c>
      <c r="Y40" s="53"/>
      <c r="Z40" s="52"/>
      <c r="AA40" s="52"/>
      <c r="AB40" s="52"/>
      <c r="AC40" s="54"/>
      <c r="AD40" s="106"/>
      <c r="AE40" s="51"/>
      <c r="AF40" s="52"/>
      <c r="AG40" s="53"/>
      <c r="AH40" s="106">
        <f>SUM(AI40:AK40)</f>
        <v>4</v>
      </c>
      <c r="AI40" s="107">
        <v>2</v>
      </c>
      <c r="AJ40" s="56"/>
      <c r="AK40" s="130">
        <v>2</v>
      </c>
    </row>
    <row r="41" spans="1:37" s="45" customFormat="1" ht="105" customHeight="1" thickBot="1">
      <c r="A41" s="97">
        <v>14</v>
      </c>
      <c r="B41" s="798" t="s">
        <v>144</v>
      </c>
      <c r="C41" s="799"/>
      <c r="D41" s="800"/>
      <c r="E41" s="801" t="s">
        <v>54</v>
      </c>
      <c r="F41" s="802"/>
      <c r="G41" s="802"/>
      <c r="H41" s="802"/>
      <c r="I41" s="802"/>
      <c r="J41" s="803"/>
      <c r="K41" s="46">
        <v>1</v>
      </c>
      <c r="L41" s="47">
        <f t="shared" si="4"/>
        <v>30</v>
      </c>
      <c r="M41" s="48"/>
      <c r="N41" s="124"/>
      <c r="O41" s="124"/>
      <c r="P41" s="124"/>
      <c r="Q41" s="124"/>
      <c r="R41" s="126"/>
      <c r="S41" s="126"/>
      <c r="T41" s="49"/>
      <c r="U41" s="50">
        <f t="shared" si="6"/>
        <v>30</v>
      </c>
      <c r="V41" s="55"/>
      <c r="W41" s="52">
        <v>6</v>
      </c>
      <c r="X41" s="52"/>
      <c r="Y41" s="53"/>
      <c r="Z41" s="52">
        <v>6</v>
      </c>
      <c r="AA41" s="52"/>
      <c r="AB41" s="52"/>
      <c r="AC41" s="54"/>
      <c r="AD41" s="106"/>
      <c r="AE41" s="51"/>
      <c r="AF41" s="52"/>
      <c r="AG41" s="53"/>
      <c r="AH41" s="106"/>
      <c r="AI41" s="107"/>
      <c r="AJ41" s="56"/>
      <c r="AK41" s="130"/>
    </row>
    <row r="42" spans="1:37" s="45" customFormat="1" ht="36" thickBot="1">
      <c r="A42" s="687" t="s">
        <v>145</v>
      </c>
      <c r="B42" s="688"/>
      <c r="C42" s="688"/>
      <c r="D42" s="688"/>
      <c r="E42" s="688"/>
      <c r="F42" s="688"/>
      <c r="G42" s="688"/>
      <c r="H42" s="688"/>
      <c r="I42" s="688"/>
      <c r="J42" s="688"/>
      <c r="K42" s="241">
        <f aca="true" t="shared" si="7" ref="K42:U42">SUM(K35:K41)</f>
        <v>21</v>
      </c>
      <c r="L42" s="241">
        <f t="shared" si="7"/>
        <v>630</v>
      </c>
      <c r="M42" s="241">
        <f t="shared" si="7"/>
        <v>297</v>
      </c>
      <c r="N42" s="242">
        <f t="shared" si="7"/>
        <v>162</v>
      </c>
      <c r="O42" s="242">
        <f t="shared" si="7"/>
        <v>0</v>
      </c>
      <c r="P42" s="242">
        <f t="shared" si="7"/>
        <v>108</v>
      </c>
      <c r="Q42" s="242">
        <f t="shared" si="7"/>
        <v>0</v>
      </c>
      <c r="R42" s="242">
        <f t="shared" si="7"/>
        <v>27</v>
      </c>
      <c r="S42" s="242">
        <f t="shared" si="7"/>
        <v>0</v>
      </c>
      <c r="T42" s="242">
        <f t="shared" si="7"/>
        <v>0</v>
      </c>
      <c r="U42" s="243">
        <f t="shared" si="7"/>
        <v>333</v>
      </c>
      <c r="V42" s="229">
        <f>COUNTA(V35:V41)</f>
        <v>4</v>
      </c>
      <c r="W42" s="229">
        <f>COUNTA(W35:W41)</f>
        <v>3</v>
      </c>
      <c r="X42" s="229">
        <f>COUNTA(X35:X41)</f>
        <v>6</v>
      </c>
      <c r="Y42" s="229"/>
      <c r="Z42" s="229">
        <f>COUNTA(Z35:Z41)</f>
        <v>1</v>
      </c>
      <c r="AA42" s="229">
        <f>COUNTA(AA35:AA41)</f>
        <v>3</v>
      </c>
      <c r="AB42" s="229">
        <f>COUNTA(AB35:AB41)</f>
        <v>2</v>
      </c>
      <c r="AC42" s="229"/>
      <c r="AD42" s="232">
        <f>SUM(AD35:AD41)</f>
        <v>8.5</v>
      </c>
      <c r="AE42" s="229">
        <f>SUM(AE35:AE41)</f>
        <v>5</v>
      </c>
      <c r="AF42" s="231">
        <f>SUM(AF35:AF41)</f>
        <v>3</v>
      </c>
      <c r="AG42" s="233"/>
      <c r="AH42" s="232">
        <f>SUM(AH35:AH41)</f>
        <v>16</v>
      </c>
      <c r="AI42" s="229">
        <f>SUM(AI35:AI41)</f>
        <v>8</v>
      </c>
      <c r="AJ42" s="231">
        <f>SUM(AJ35:AJ41)</f>
        <v>6</v>
      </c>
      <c r="AK42" s="233">
        <f>SUM(AK35:AK41)</f>
        <v>2</v>
      </c>
    </row>
    <row r="43" spans="1:37" s="376" customFormat="1" ht="45.75" customHeight="1" thickBot="1">
      <c r="A43" s="642" t="s">
        <v>146</v>
      </c>
      <c r="B43" s="643"/>
      <c r="C43" s="643"/>
      <c r="D43" s="643"/>
      <c r="E43" s="643"/>
      <c r="F43" s="643"/>
      <c r="G43" s="643"/>
      <c r="H43" s="643"/>
      <c r="I43" s="643"/>
      <c r="J43" s="643"/>
      <c r="K43" s="643"/>
      <c r="L43" s="643"/>
      <c r="M43" s="643"/>
      <c r="N43" s="643"/>
      <c r="O43" s="643"/>
      <c r="P43" s="643"/>
      <c r="Q43" s="643"/>
      <c r="R43" s="643"/>
      <c r="S43" s="643"/>
      <c r="T43" s="643"/>
      <c r="U43" s="643"/>
      <c r="V43" s="643"/>
      <c r="W43" s="643"/>
      <c r="X43" s="643"/>
      <c r="Y43" s="643"/>
      <c r="Z43" s="643"/>
      <c r="AA43" s="643"/>
      <c r="AB43" s="643"/>
      <c r="AC43" s="643"/>
      <c r="AD43" s="643"/>
      <c r="AE43" s="643"/>
      <c r="AF43" s="643"/>
      <c r="AG43" s="643"/>
      <c r="AH43" s="643"/>
      <c r="AI43" s="643"/>
      <c r="AJ43" s="643"/>
      <c r="AK43" s="644"/>
    </row>
    <row r="44" spans="1:37" s="42" customFormat="1" ht="45.75" thickBot="1">
      <c r="A44" s="540" t="s">
        <v>233</v>
      </c>
      <c r="B44" s="838"/>
      <c r="C44" s="838"/>
      <c r="D44" s="838"/>
      <c r="E44" s="541"/>
      <c r="F44" s="541"/>
      <c r="G44" s="541"/>
      <c r="H44" s="541"/>
      <c r="I44" s="541"/>
      <c r="J44" s="541"/>
      <c r="K44" s="541"/>
      <c r="L44" s="541"/>
      <c r="M44" s="541"/>
      <c r="N44" s="541"/>
      <c r="O44" s="541"/>
      <c r="P44" s="541"/>
      <c r="Q44" s="541"/>
      <c r="R44" s="541"/>
      <c r="S44" s="541"/>
      <c r="T44" s="541"/>
      <c r="U44" s="541"/>
      <c r="V44" s="541"/>
      <c r="W44" s="541"/>
      <c r="X44" s="541"/>
      <c r="Y44" s="541"/>
      <c r="Z44" s="541"/>
      <c r="AA44" s="541"/>
      <c r="AB44" s="541"/>
      <c r="AC44" s="541"/>
      <c r="AD44" s="541"/>
      <c r="AE44" s="541"/>
      <c r="AF44" s="541"/>
      <c r="AG44" s="541"/>
      <c r="AH44" s="541"/>
      <c r="AI44" s="541"/>
      <c r="AJ44" s="541"/>
      <c r="AK44" s="542"/>
    </row>
    <row r="45" spans="1:37" s="45" customFormat="1" ht="79.5" customHeight="1">
      <c r="A45" s="234">
        <v>15</v>
      </c>
      <c r="B45" s="839" t="s">
        <v>147</v>
      </c>
      <c r="C45" s="840"/>
      <c r="D45" s="841"/>
      <c r="E45" s="832" t="s">
        <v>54</v>
      </c>
      <c r="F45" s="833"/>
      <c r="G45" s="833"/>
      <c r="H45" s="833"/>
      <c r="I45" s="833"/>
      <c r="J45" s="834"/>
      <c r="K45" s="158">
        <v>1.5</v>
      </c>
      <c r="L45" s="159">
        <f>K45*30</f>
        <v>45</v>
      </c>
      <c r="M45" s="48">
        <f>N45+P45+R45</f>
        <v>27</v>
      </c>
      <c r="N45" s="124">
        <v>9</v>
      </c>
      <c r="O45" s="124"/>
      <c r="P45" s="124">
        <v>18</v>
      </c>
      <c r="Q45" s="124"/>
      <c r="R45" s="126"/>
      <c r="S45" s="126"/>
      <c r="T45" s="49"/>
      <c r="U45" s="50">
        <f>L45-M45</f>
        <v>18</v>
      </c>
      <c r="V45" s="55"/>
      <c r="W45" s="52">
        <v>5</v>
      </c>
      <c r="X45" s="52">
        <v>5</v>
      </c>
      <c r="Y45" s="53"/>
      <c r="Z45" s="52"/>
      <c r="AA45" s="52"/>
      <c r="AB45" s="52"/>
      <c r="AC45" s="54"/>
      <c r="AD45" s="106">
        <f>SUM(AE45:AG45)</f>
        <v>1.5</v>
      </c>
      <c r="AE45" s="51">
        <v>0.5</v>
      </c>
      <c r="AF45" s="52">
        <v>1</v>
      </c>
      <c r="AG45" s="53"/>
      <c r="AH45" s="106"/>
      <c r="AI45" s="107"/>
      <c r="AJ45" s="56"/>
      <c r="AK45" s="130"/>
    </row>
    <row r="46" spans="1:37" s="45" customFormat="1" ht="79.5" customHeight="1">
      <c r="A46" s="97">
        <v>14</v>
      </c>
      <c r="B46" s="842" t="s">
        <v>148</v>
      </c>
      <c r="C46" s="843"/>
      <c r="D46" s="844"/>
      <c r="E46" s="585" t="s">
        <v>54</v>
      </c>
      <c r="F46" s="575"/>
      <c r="G46" s="575"/>
      <c r="H46" s="575"/>
      <c r="I46" s="575"/>
      <c r="J46" s="586"/>
      <c r="K46" s="46">
        <v>1.5</v>
      </c>
      <c r="L46" s="47">
        <f>K46*30</f>
        <v>45</v>
      </c>
      <c r="M46" s="48"/>
      <c r="N46" s="124"/>
      <c r="O46" s="124"/>
      <c r="P46" s="124"/>
      <c r="Q46" s="124"/>
      <c r="R46" s="126"/>
      <c r="S46" s="126"/>
      <c r="T46" s="49"/>
      <c r="U46" s="50">
        <f>L46-M46</f>
        <v>45</v>
      </c>
      <c r="V46" s="55"/>
      <c r="W46" s="52">
        <v>5</v>
      </c>
      <c r="X46" s="52"/>
      <c r="Y46" s="53">
        <v>5</v>
      </c>
      <c r="Z46" s="52"/>
      <c r="AA46" s="52"/>
      <c r="AB46" s="52"/>
      <c r="AC46" s="54"/>
      <c r="AD46" s="106"/>
      <c r="AE46" s="51"/>
      <c r="AF46" s="52"/>
      <c r="AG46" s="53"/>
      <c r="AH46" s="106"/>
      <c r="AI46" s="107"/>
      <c r="AJ46" s="56"/>
      <c r="AK46" s="130"/>
    </row>
    <row r="47" spans="1:37" s="45" customFormat="1" ht="79.5" customHeight="1">
      <c r="A47" s="97">
        <v>15</v>
      </c>
      <c r="B47" s="842" t="s">
        <v>149</v>
      </c>
      <c r="C47" s="843"/>
      <c r="D47" s="844"/>
      <c r="E47" s="585" t="s">
        <v>54</v>
      </c>
      <c r="F47" s="575"/>
      <c r="G47" s="575"/>
      <c r="H47" s="575"/>
      <c r="I47" s="575"/>
      <c r="J47" s="586"/>
      <c r="K47" s="46">
        <v>4</v>
      </c>
      <c r="L47" s="47">
        <f>K47*30</f>
        <v>120</v>
      </c>
      <c r="M47" s="48">
        <f>N47+P47+R47</f>
        <v>72</v>
      </c>
      <c r="N47" s="124">
        <v>36</v>
      </c>
      <c r="O47" s="124"/>
      <c r="P47" s="124">
        <v>36</v>
      </c>
      <c r="Q47" s="124"/>
      <c r="R47" s="126"/>
      <c r="S47" s="126"/>
      <c r="T47" s="49"/>
      <c r="U47" s="50">
        <f>L47-M47</f>
        <v>48</v>
      </c>
      <c r="V47" s="55"/>
      <c r="W47" s="52">
        <v>5</v>
      </c>
      <c r="X47" s="52">
        <v>5</v>
      </c>
      <c r="Y47" s="53"/>
      <c r="Z47" s="52"/>
      <c r="AA47" s="52"/>
      <c r="AB47" s="52">
        <v>5</v>
      </c>
      <c r="AC47" s="54"/>
      <c r="AD47" s="106">
        <f>SUM(AE47:AG47)</f>
        <v>4</v>
      </c>
      <c r="AE47" s="107">
        <v>2</v>
      </c>
      <c r="AF47" s="56">
        <v>2</v>
      </c>
      <c r="AG47" s="53"/>
      <c r="AH47" s="106"/>
      <c r="AI47" s="107"/>
      <c r="AJ47" s="56"/>
      <c r="AK47" s="130"/>
    </row>
    <row r="48" spans="1:37" s="45" customFormat="1" ht="79.5" customHeight="1" thickBot="1">
      <c r="A48" s="217">
        <v>16</v>
      </c>
      <c r="B48" s="845" t="s">
        <v>150</v>
      </c>
      <c r="C48" s="846"/>
      <c r="D48" s="847"/>
      <c r="E48" s="801" t="s">
        <v>54</v>
      </c>
      <c r="F48" s="802"/>
      <c r="G48" s="802"/>
      <c r="H48" s="802"/>
      <c r="I48" s="802"/>
      <c r="J48" s="803"/>
      <c r="K48" s="175">
        <v>4.5</v>
      </c>
      <c r="L48" s="176">
        <f>K48*30</f>
        <v>135</v>
      </c>
      <c r="M48" s="48">
        <f>N48+P48+R48</f>
        <v>72</v>
      </c>
      <c r="N48" s="124">
        <v>27</v>
      </c>
      <c r="O48" s="124"/>
      <c r="P48" s="124">
        <v>27</v>
      </c>
      <c r="Q48" s="124"/>
      <c r="R48" s="126">
        <v>18</v>
      </c>
      <c r="S48" s="126"/>
      <c r="T48" s="49"/>
      <c r="U48" s="50">
        <f>L48-M48</f>
        <v>63</v>
      </c>
      <c r="V48" s="55"/>
      <c r="W48" s="52">
        <v>6</v>
      </c>
      <c r="X48" s="52">
        <v>6</v>
      </c>
      <c r="Y48" s="53"/>
      <c r="Z48" s="52"/>
      <c r="AA48" s="52"/>
      <c r="AB48" s="52">
        <v>6</v>
      </c>
      <c r="AC48" s="54"/>
      <c r="AD48" s="106"/>
      <c r="AE48" s="51"/>
      <c r="AF48" s="52"/>
      <c r="AG48" s="53"/>
      <c r="AH48" s="106">
        <f>SUM(AI48:AK48)</f>
        <v>8</v>
      </c>
      <c r="AI48" s="107">
        <v>3</v>
      </c>
      <c r="AJ48" s="56">
        <v>3</v>
      </c>
      <c r="AK48" s="130">
        <v>2</v>
      </c>
    </row>
    <row r="49" spans="1:37" s="45" customFormat="1" ht="36" thickBot="1">
      <c r="A49" s="848" t="s">
        <v>151</v>
      </c>
      <c r="B49" s="849"/>
      <c r="C49" s="849"/>
      <c r="D49" s="849"/>
      <c r="E49" s="849"/>
      <c r="F49" s="849"/>
      <c r="G49" s="849"/>
      <c r="H49" s="849"/>
      <c r="I49" s="849"/>
      <c r="J49" s="849"/>
      <c r="K49" s="241">
        <f>SUM(K45:K48)</f>
        <v>11.5</v>
      </c>
      <c r="L49" s="244">
        <f>SUM(L45:L48)</f>
        <v>345</v>
      </c>
      <c r="M49" s="241">
        <f>SUM(M45:M48)</f>
        <v>171</v>
      </c>
      <c r="N49" s="242">
        <f>SUM(N45:N48)</f>
        <v>72</v>
      </c>
      <c r="O49" s="242"/>
      <c r="P49" s="242">
        <f>SUM(P45:P48)</f>
        <v>81</v>
      </c>
      <c r="Q49" s="242"/>
      <c r="R49" s="242">
        <f>SUM(R45:R48)</f>
        <v>18</v>
      </c>
      <c r="S49" s="242"/>
      <c r="T49" s="242"/>
      <c r="U49" s="243">
        <f>SUM(U45:U48)</f>
        <v>174</v>
      </c>
      <c r="V49" s="229"/>
      <c r="W49" s="229">
        <f>COUNTA(W45:W48)</f>
        <v>4</v>
      </c>
      <c r="X49" s="229">
        <f>COUNTA(X45:X48)</f>
        <v>3</v>
      </c>
      <c r="Y49" s="229">
        <f>COUNTA(Y45:Y48)</f>
        <v>1</v>
      </c>
      <c r="Z49" s="229"/>
      <c r="AA49" s="229"/>
      <c r="AB49" s="229">
        <f>COUNTA(AB45:AB48)</f>
        <v>2</v>
      </c>
      <c r="AC49" s="229"/>
      <c r="AD49" s="232">
        <f>SUM(AD45:AD48)</f>
        <v>5.5</v>
      </c>
      <c r="AE49" s="229">
        <f>SUM(AE45:AE48)</f>
        <v>2.5</v>
      </c>
      <c r="AF49" s="229">
        <f>SUM(AF45:AF48)</f>
        <v>3</v>
      </c>
      <c r="AG49" s="233"/>
      <c r="AH49" s="232">
        <f>SUM(AH45:AH48)</f>
        <v>8</v>
      </c>
      <c r="AI49" s="229">
        <f>SUM(AI45:AI48)</f>
        <v>3</v>
      </c>
      <c r="AJ49" s="229">
        <f>SUM(AJ45:AJ48)</f>
        <v>3</v>
      </c>
      <c r="AK49" s="233">
        <f>SUM(AK45:AK48)</f>
        <v>2</v>
      </c>
    </row>
    <row r="50" spans="1:37" s="45" customFormat="1" ht="36" thickBot="1">
      <c r="A50" s="703" t="s">
        <v>152</v>
      </c>
      <c r="B50" s="704"/>
      <c r="C50" s="704"/>
      <c r="D50" s="704"/>
      <c r="E50" s="704"/>
      <c r="F50" s="704"/>
      <c r="G50" s="704"/>
      <c r="H50" s="704"/>
      <c r="I50" s="704"/>
      <c r="J50" s="704"/>
      <c r="K50" s="59">
        <f>K49+K42</f>
        <v>32.5</v>
      </c>
      <c r="L50" s="58">
        <f>L49+L42</f>
        <v>975</v>
      </c>
      <c r="M50" s="100">
        <f>M49+M42</f>
        <v>468</v>
      </c>
      <c r="N50" s="57">
        <f>N49+N42</f>
        <v>234</v>
      </c>
      <c r="O50" s="57"/>
      <c r="P50" s="57">
        <f>P49+P42</f>
        <v>189</v>
      </c>
      <c r="Q50" s="57"/>
      <c r="R50" s="57">
        <f>R49+R42</f>
        <v>45</v>
      </c>
      <c r="S50" s="57"/>
      <c r="T50" s="57"/>
      <c r="U50" s="101">
        <f aca="true" t="shared" si="8" ref="U50:AB50">U49+U42</f>
        <v>507</v>
      </c>
      <c r="V50" s="59">
        <f t="shared" si="8"/>
        <v>4</v>
      </c>
      <c r="W50" s="57">
        <f t="shared" si="8"/>
        <v>7</v>
      </c>
      <c r="X50" s="57">
        <f t="shared" si="8"/>
        <v>9</v>
      </c>
      <c r="Y50" s="57">
        <f t="shared" si="8"/>
        <v>1</v>
      </c>
      <c r="Z50" s="57">
        <f t="shared" si="8"/>
        <v>1</v>
      </c>
      <c r="AA50" s="57">
        <f t="shared" si="8"/>
        <v>3</v>
      </c>
      <c r="AB50" s="57">
        <f t="shared" si="8"/>
        <v>4</v>
      </c>
      <c r="AC50" s="58"/>
      <c r="AD50" s="101">
        <f>AD49+AD42</f>
        <v>14</v>
      </c>
      <c r="AE50" s="100">
        <f>AE49+AE42</f>
        <v>7.5</v>
      </c>
      <c r="AF50" s="57">
        <f>AF49+AF42</f>
        <v>6</v>
      </c>
      <c r="AG50" s="58"/>
      <c r="AH50" s="101">
        <f>AH49+AH42</f>
        <v>24</v>
      </c>
      <c r="AI50" s="100">
        <f>AI49+AI42</f>
        <v>11</v>
      </c>
      <c r="AJ50" s="57">
        <f>AJ49+AJ42</f>
        <v>9</v>
      </c>
      <c r="AK50" s="58">
        <f>AK49+AK42</f>
        <v>4</v>
      </c>
    </row>
    <row r="51" spans="1:37" s="45" customFormat="1" ht="36" thickBot="1">
      <c r="A51" s="850" t="s">
        <v>153</v>
      </c>
      <c r="B51" s="851"/>
      <c r="C51" s="851"/>
      <c r="D51" s="851"/>
      <c r="E51" s="851"/>
      <c r="F51" s="851"/>
      <c r="G51" s="851"/>
      <c r="H51" s="851"/>
      <c r="I51" s="851"/>
      <c r="J51" s="851"/>
      <c r="K51" s="59">
        <f>K50+K32</f>
        <v>58.5</v>
      </c>
      <c r="L51" s="58">
        <f>L50+L32</f>
        <v>1755</v>
      </c>
      <c r="M51" s="100">
        <f>M50+M32</f>
        <v>693</v>
      </c>
      <c r="N51" s="57">
        <f>N50+N32</f>
        <v>324</v>
      </c>
      <c r="O51" s="57"/>
      <c r="P51" s="57">
        <f>P50+P32</f>
        <v>289</v>
      </c>
      <c r="Q51" s="57"/>
      <c r="R51" s="57">
        <f>R50+R32</f>
        <v>80</v>
      </c>
      <c r="S51" s="57"/>
      <c r="T51" s="57"/>
      <c r="U51" s="101">
        <f aca="true" t="shared" si="9" ref="U51:AB51">U50+U32</f>
        <v>1062</v>
      </c>
      <c r="V51" s="59">
        <f t="shared" si="9"/>
        <v>5</v>
      </c>
      <c r="W51" s="57">
        <f t="shared" si="9"/>
        <v>11</v>
      </c>
      <c r="X51" s="57">
        <f t="shared" si="9"/>
        <v>12</v>
      </c>
      <c r="Y51" s="57">
        <f t="shared" si="9"/>
        <v>1</v>
      </c>
      <c r="Z51" s="57">
        <f t="shared" si="9"/>
        <v>1</v>
      </c>
      <c r="AA51" s="57">
        <f t="shared" si="9"/>
        <v>3</v>
      </c>
      <c r="AB51" s="57">
        <f t="shared" si="9"/>
        <v>5</v>
      </c>
      <c r="AC51" s="58"/>
      <c r="AD51" s="101">
        <f aca="true" t="shared" si="10" ref="AD51:AK51">AD50+AD32</f>
        <v>26.5</v>
      </c>
      <c r="AE51" s="100">
        <f t="shared" si="10"/>
        <v>12.5</v>
      </c>
      <c r="AF51" s="57">
        <f t="shared" si="10"/>
        <v>11.5</v>
      </c>
      <c r="AG51" s="58">
        <f t="shared" si="10"/>
        <v>2</v>
      </c>
      <c r="AH51" s="101">
        <f t="shared" si="10"/>
        <v>24</v>
      </c>
      <c r="AI51" s="100">
        <f t="shared" si="10"/>
        <v>11</v>
      </c>
      <c r="AJ51" s="57">
        <f t="shared" si="10"/>
        <v>9</v>
      </c>
      <c r="AK51" s="58">
        <f t="shared" si="10"/>
        <v>4</v>
      </c>
    </row>
    <row r="52" spans="1:37" s="45" customFormat="1" ht="42" customHeight="1">
      <c r="A52" s="699"/>
      <c r="B52" s="60"/>
      <c r="C52" s="852"/>
      <c r="D52" s="852"/>
      <c r="E52" s="61"/>
      <c r="F52" s="61"/>
      <c r="G52" s="62"/>
      <c r="H52" s="62"/>
      <c r="I52" s="63"/>
      <c r="J52" s="613" t="s">
        <v>36</v>
      </c>
      <c r="K52" s="601" t="s">
        <v>37</v>
      </c>
      <c r="L52" s="602"/>
      <c r="M52" s="602"/>
      <c r="N52" s="602"/>
      <c r="O52" s="602"/>
      <c r="P52" s="602"/>
      <c r="Q52" s="602"/>
      <c r="R52" s="602"/>
      <c r="S52" s="602"/>
      <c r="T52" s="602"/>
      <c r="U52" s="603"/>
      <c r="V52" s="64">
        <f>V51</f>
        <v>5</v>
      </c>
      <c r="W52" s="65"/>
      <c r="X52" s="65"/>
      <c r="Y52" s="66"/>
      <c r="Z52" s="65"/>
      <c r="AA52" s="65"/>
      <c r="AB52" s="65"/>
      <c r="AC52" s="67"/>
      <c r="AD52" s="111">
        <v>3</v>
      </c>
      <c r="AE52" s="65"/>
      <c r="AF52" s="65"/>
      <c r="AG52" s="66"/>
      <c r="AH52" s="114">
        <v>2</v>
      </c>
      <c r="AI52" s="115"/>
      <c r="AJ52" s="115"/>
      <c r="AK52" s="120"/>
    </row>
    <row r="53" spans="1:37" s="45" customFormat="1" ht="42" customHeight="1">
      <c r="A53" s="700"/>
      <c r="B53" s="60"/>
      <c r="C53" s="859"/>
      <c r="D53" s="859"/>
      <c r="E53" s="61"/>
      <c r="F53" s="61"/>
      <c r="G53" s="62"/>
      <c r="H53" s="62"/>
      <c r="I53" s="62"/>
      <c r="J53" s="614"/>
      <c r="K53" s="604" t="s">
        <v>38</v>
      </c>
      <c r="L53" s="605"/>
      <c r="M53" s="605"/>
      <c r="N53" s="605"/>
      <c r="O53" s="605"/>
      <c r="P53" s="605"/>
      <c r="Q53" s="605"/>
      <c r="R53" s="605"/>
      <c r="S53" s="605"/>
      <c r="T53" s="605"/>
      <c r="U53" s="606"/>
      <c r="V53" s="68"/>
      <c r="W53" s="69">
        <f>W51</f>
        <v>11</v>
      </c>
      <c r="X53" s="69"/>
      <c r="Y53" s="70"/>
      <c r="Z53" s="69"/>
      <c r="AA53" s="69"/>
      <c r="AB53" s="69"/>
      <c r="AC53" s="71"/>
      <c r="AD53" s="112"/>
      <c r="AE53" s="69">
        <v>7</v>
      </c>
      <c r="AF53" s="69"/>
      <c r="AG53" s="70"/>
      <c r="AH53" s="116"/>
      <c r="AI53" s="117">
        <v>4</v>
      </c>
      <c r="AJ53" s="117"/>
      <c r="AK53" s="121"/>
    </row>
    <row r="54" spans="1:37" s="45" customFormat="1" ht="42" customHeight="1">
      <c r="A54" s="700"/>
      <c r="B54" s="72" t="s">
        <v>40</v>
      </c>
      <c r="C54" s="73"/>
      <c r="D54" s="73"/>
      <c r="E54" s="61"/>
      <c r="F54" s="61"/>
      <c r="G54" s="62"/>
      <c r="H54" s="62"/>
      <c r="I54" s="62"/>
      <c r="J54" s="614"/>
      <c r="K54" s="607" t="s">
        <v>39</v>
      </c>
      <c r="L54" s="608"/>
      <c r="M54" s="608"/>
      <c r="N54" s="608"/>
      <c r="O54" s="608"/>
      <c r="P54" s="608"/>
      <c r="Q54" s="608"/>
      <c r="R54" s="608"/>
      <c r="S54" s="608"/>
      <c r="T54" s="608"/>
      <c r="U54" s="609"/>
      <c r="V54" s="68"/>
      <c r="W54" s="69"/>
      <c r="X54" s="69">
        <f>X51</f>
        <v>12</v>
      </c>
      <c r="Y54" s="70"/>
      <c r="Z54" s="69"/>
      <c r="AA54" s="69"/>
      <c r="AB54" s="69"/>
      <c r="AC54" s="71"/>
      <c r="AD54" s="112"/>
      <c r="AE54" s="69"/>
      <c r="AF54" s="69">
        <v>8</v>
      </c>
      <c r="AG54" s="70"/>
      <c r="AH54" s="116"/>
      <c r="AI54" s="117"/>
      <c r="AJ54" s="117">
        <v>4</v>
      </c>
      <c r="AK54" s="121"/>
    </row>
    <row r="55" spans="1:37" s="45" customFormat="1" ht="42" customHeight="1">
      <c r="A55" s="700"/>
      <c r="B55" s="74" t="s">
        <v>42</v>
      </c>
      <c r="C55" s="74"/>
      <c r="D55" s="73"/>
      <c r="E55" s="61"/>
      <c r="F55" s="61"/>
      <c r="G55" s="62"/>
      <c r="H55" s="62"/>
      <c r="I55" s="62"/>
      <c r="J55" s="614"/>
      <c r="K55" s="604" t="s">
        <v>41</v>
      </c>
      <c r="L55" s="605"/>
      <c r="M55" s="605"/>
      <c r="N55" s="605"/>
      <c r="O55" s="605"/>
      <c r="P55" s="605"/>
      <c r="Q55" s="605"/>
      <c r="R55" s="605"/>
      <c r="S55" s="605"/>
      <c r="T55" s="605"/>
      <c r="U55" s="606"/>
      <c r="V55" s="68"/>
      <c r="W55" s="69"/>
      <c r="X55" s="69"/>
      <c r="Y55" s="70">
        <f>Y51</f>
        <v>1</v>
      </c>
      <c r="Z55" s="69"/>
      <c r="AA55" s="69"/>
      <c r="AB55" s="69"/>
      <c r="AC55" s="71"/>
      <c r="AD55" s="112"/>
      <c r="AE55" s="69"/>
      <c r="AF55" s="69"/>
      <c r="AG55" s="70">
        <v>1</v>
      </c>
      <c r="AH55" s="116"/>
      <c r="AI55" s="117"/>
      <c r="AJ55" s="117"/>
      <c r="AK55" s="121"/>
    </row>
    <row r="56" spans="1:37" s="45" customFormat="1" ht="42" customHeight="1">
      <c r="A56" s="700"/>
      <c r="B56" s="74" t="s">
        <v>44</v>
      </c>
      <c r="C56" s="74"/>
      <c r="D56" s="73"/>
      <c r="E56" s="61"/>
      <c r="F56" s="61"/>
      <c r="G56" s="75"/>
      <c r="H56" s="75"/>
      <c r="I56" s="75"/>
      <c r="J56" s="614"/>
      <c r="K56" s="604" t="s">
        <v>43</v>
      </c>
      <c r="L56" s="605"/>
      <c r="M56" s="605"/>
      <c r="N56" s="605"/>
      <c r="O56" s="605"/>
      <c r="P56" s="605"/>
      <c r="Q56" s="605"/>
      <c r="R56" s="605"/>
      <c r="S56" s="605"/>
      <c r="T56" s="605"/>
      <c r="U56" s="606"/>
      <c r="V56" s="68"/>
      <c r="W56" s="69"/>
      <c r="X56" s="69"/>
      <c r="Y56" s="70"/>
      <c r="Z56" s="69">
        <f>Z51</f>
        <v>1</v>
      </c>
      <c r="AA56" s="69"/>
      <c r="AB56" s="69"/>
      <c r="AC56" s="71"/>
      <c r="AD56" s="112"/>
      <c r="AE56" s="69"/>
      <c r="AF56" s="69"/>
      <c r="AG56" s="70"/>
      <c r="AH56" s="116">
        <v>1</v>
      </c>
      <c r="AI56" s="117"/>
      <c r="AJ56" s="117"/>
      <c r="AK56" s="121"/>
    </row>
    <row r="57" spans="1:37" s="45" customFormat="1" ht="42" customHeight="1">
      <c r="A57" s="700"/>
      <c r="B57" s="74" t="s">
        <v>45</v>
      </c>
      <c r="C57" s="73"/>
      <c r="D57" s="73"/>
      <c r="E57" s="61"/>
      <c r="F57" s="61"/>
      <c r="G57" s="62"/>
      <c r="H57" s="62"/>
      <c r="I57" s="62"/>
      <c r="J57" s="614"/>
      <c r="K57" s="604" t="s">
        <v>24</v>
      </c>
      <c r="L57" s="605"/>
      <c r="M57" s="605"/>
      <c r="N57" s="605"/>
      <c r="O57" s="605"/>
      <c r="P57" s="605"/>
      <c r="Q57" s="605"/>
      <c r="R57" s="605"/>
      <c r="S57" s="605"/>
      <c r="T57" s="605"/>
      <c r="U57" s="606"/>
      <c r="V57" s="68"/>
      <c r="W57" s="69"/>
      <c r="X57" s="69"/>
      <c r="Y57" s="70"/>
      <c r="Z57" s="69"/>
      <c r="AA57" s="69">
        <f>AA51</f>
        <v>3</v>
      </c>
      <c r="AB57" s="69"/>
      <c r="AC57" s="71"/>
      <c r="AD57" s="112"/>
      <c r="AE57" s="69">
        <v>2</v>
      </c>
      <c r="AF57" s="69"/>
      <c r="AG57" s="70"/>
      <c r="AH57" s="116"/>
      <c r="AI57" s="117">
        <v>1</v>
      </c>
      <c r="AJ57" s="117"/>
      <c r="AK57" s="121"/>
    </row>
    <row r="58" spans="1:37" s="45" customFormat="1" ht="42" customHeight="1">
      <c r="A58" s="700"/>
      <c r="B58" s="74" t="s">
        <v>46</v>
      </c>
      <c r="C58" s="74"/>
      <c r="D58" s="74"/>
      <c r="E58" s="61"/>
      <c r="F58" s="61"/>
      <c r="G58" s="62"/>
      <c r="H58" s="62"/>
      <c r="I58" s="62"/>
      <c r="J58" s="614"/>
      <c r="K58" s="604" t="s">
        <v>25</v>
      </c>
      <c r="L58" s="605"/>
      <c r="M58" s="605"/>
      <c r="N58" s="605"/>
      <c r="O58" s="605"/>
      <c r="P58" s="605"/>
      <c r="Q58" s="605"/>
      <c r="R58" s="605"/>
      <c r="S58" s="605"/>
      <c r="T58" s="605"/>
      <c r="U58" s="606"/>
      <c r="V58" s="68"/>
      <c r="W58" s="69"/>
      <c r="X58" s="69"/>
      <c r="Y58" s="70"/>
      <c r="Z58" s="69"/>
      <c r="AA58" s="69"/>
      <c r="AB58" s="69">
        <f>AB51</f>
        <v>5</v>
      </c>
      <c r="AC58" s="71"/>
      <c r="AD58" s="112"/>
      <c r="AE58" s="69"/>
      <c r="AF58" s="69">
        <v>3</v>
      </c>
      <c r="AG58" s="70"/>
      <c r="AH58" s="116"/>
      <c r="AI58" s="117"/>
      <c r="AJ58" s="117">
        <v>2</v>
      </c>
      <c r="AK58" s="121"/>
    </row>
    <row r="59" spans="1:37" s="45" customFormat="1" ht="42" customHeight="1" thickBot="1">
      <c r="A59" s="700"/>
      <c r="G59" s="62"/>
      <c r="H59" s="62"/>
      <c r="I59" s="62"/>
      <c r="J59" s="615"/>
      <c r="K59" s="610" t="s">
        <v>47</v>
      </c>
      <c r="L59" s="611"/>
      <c r="M59" s="611"/>
      <c r="N59" s="611"/>
      <c r="O59" s="611"/>
      <c r="P59" s="611"/>
      <c r="Q59" s="611"/>
      <c r="R59" s="611"/>
      <c r="S59" s="611"/>
      <c r="T59" s="611"/>
      <c r="U59" s="612"/>
      <c r="V59" s="76"/>
      <c r="W59" s="77"/>
      <c r="X59" s="77"/>
      <c r="Y59" s="78"/>
      <c r="Z59" s="77"/>
      <c r="AA59" s="77"/>
      <c r="AB59" s="77"/>
      <c r="AC59" s="79"/>
      <c r="AD59" s="113"/>
      <c r="AE59" s="77"/>
      <c r="AF59" s="77"/>
      <c r="AG59" s="78"/>
      <c r="AH59" s="118"/>
      <c r="AI59" s="119"/>
      <c r="AJ59" s="119"/>
      <c r="AK59" s="122"/>
    </row>
    <row r="60" spans="5:21" s="45" customFormat="1" ht="12" customHeight="1" thickBot="1">
      <c r="E60" s="80"/>
      <c r="F60" s="80"/>
      <c r="G60" s="80"/>
      <c r="H60" s="80"/>
      <c r="I60" s="80"/>
      <c r="J60" s="80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</row>
    <row r="61" spans="1:37" s="45" customFormat="1" ht="35.25" thickBot="1">
      <c r="A61" s="245">
        <v>1</v>
      </c>
      <c r="B61" s="712" t="s">
        <v>154</v>
      </c>
      <c r="C61" s="713"/>
      <c r="D61" s="713"/>
      <c r="E61" s="713"/>
      <c r="F61" s="713"/>
      <c r="G61" s="713"/>
      <c r="H61" s="713"/>
      <c r="I61" s="713"/>
      <c r="J61" s="714"/>
      <c r="K61" s="246">
        <v>22.5</v>
      </c>
      <c r="L61" s="247">
        <f>K61*30</f>
        <v>675</v>
      </c>
      <c r="M61" s="715" t="s">
        <v>155</v>
      </c>
      <c r="N61" s="716"/>
      <c r="O61" s="716"/>
      <c r="P61" s="716"/>
      <c r="Q61" s="716"/>
      <c r="R61" s="716"/>
      <c r="S61" s="716"/>
      <c r="T61" s="716"/>
      <c r="U61" s="716"/>
      <c r="V61" s="716"/>
      <c r="W61" s="716"/>
      <c r="X61" s="716"/>
      <c r="Y61" s="716"/>
      <c r="Z61" s="716"/>
      <c r="AA61" s="716"/>
      <c r="AB61" s="716"/>
      <c r="AC61" s="716"/>
      <c r="AD61" s="716"/>
      <c r="AE61" s="716"/>
      <c r="AF61" s="716"/>
      <c r="AG61" s="716"/>
      <c r="AH61" s="716"/>
      <c r="AI61" s="716"/>
      <c r="AJ61" s="716"/>
      <c r="AK61" s="717"/>
    </row>
    <row r="62" spans="1:37" s="83" customFormat="1" ht="60" customHeight="1" thickBot="1">
      <c r="A62" s="248"/>
      <c r="B62" s="860" t="s">
        <v>156</v>
      </c>
      <c r="C62" s="860"/>
      <c r="D62" s="860"/>
      <c r="E62" s="860"/>
      <c r="F62" s="860"/>
      <c r="G62" s="860"/>
      <c r="H62" s="860"/>
      <c r="I62" s="860"/>
      <c r="J62" s="860"/>
      <c r="K62" s="248"/>
      <c r="M62" s="861" t="s">
        <v>157</v>
      </c>
      <c r="N62" s="861"/>
      <c r="O62" s="861"/>
      <c r="P62" s="861"/>
      <c r="Q62" s="861"/>
      <c r="R62" s="861"/>
      <c r="S62" s="861"/>
      <c r="T62" s="861"/>
      <c r="U62" s="861"/>
      <c r="V62" s="861"/>
      <c r="W62" s="861"/>
      <c r="X62" s="861"/>
      <c r="Y62" s="861"/>
      <c r="Z62" s="861"/>
      <c r="AA62" s="861"/>
      <c r="AB62" s="861"/>
      <c r="AC62" s="861"/>
      <c r="AD62" s="861"/>
      <c r="AE62" s="861"/>
      <c r="AF62" s="861"/>
      <c r="AG62" s="861"/>
      <c r="AH62" s="861"/>
      <c r="AI62" s="861"/>
      <c r="AJ62" s="861"/>
      <c r="AK62" s="861"/>
    </row>
    <row r="63" spans="1:37" s="45" customFormat="1" ht="36" customHeight="1">
      <c r="A63" s="853" t="s">
        <v>158</v>
      </c>
      <c r="B63" s="854"/>
      <c r="C63" s="868" t="s">
        <v>159</v>
      </c>
      <c r="D63" s="761" t="s">
        <v>160</v>
      </c>
      <c r="E63" s="762"/>
      <c r="F63" s="762"/>
      <c r="G63" s="763"/>
      <c r="H63" s="873" t="s">
        <v>161</v>
      </c>
      <c r="I63" s="874"/>
      <c r="J63" s="879" t="s">
        <v>162</v>
      </c>
      <c r="K63" s="880"/>
      <c r="M63" s="249" t="s">
        <v>163</v>
      </c>
      <c r="N63" s="883" t="s">
        <v>164</v>
      </c>
      <c r="O63" s="884"/>
      <c r="P63" s="884"/>
      <c r="Q63" s="885"/>
      <c r="R63" s="886" t="s">
        <v>165</v>
      </c>
      <c r="S63" s="884"/>
      <c r="T63" s="884"/>
      <c r="U63" s="884"/>
      <c r="V63" s="884"/>
      <c r="W63" s="884"/>
      <c r="X63" s="884"/>
      <c r="Y63" s="887"/>
      <c r="Z63" s="883" t="s">
        <v>166</v>
      </c>
      <c r="AA63" s="884"/>
      <c r="AB63" s="884"/>
      <c r="AC63" s="884"/>
      <c r="AD63" s="884"/>
      <c r="AE63" s="884"/>
      <c r="AF63" s="885"/>
      <c r="AG63" s="886" t="s">
        <v>167</v>
      </c>
      <c r="AH63" s="884"/>
      <c r="AI63" s="884"/>
      <c r="AJ63" s="884"/>
      <c r="AK63" s="885"/>
    </row>
    <row r="64" spans="1:37" s="45" customFormat="1" ht="36" customHeight="1" thickBot="1">
      <c r="A64" s="855"/>
      <c r="B64" s="856"/>
      <c r="C64" s="869"/>
      <c r="D64" s="870"/>
      <c r="E64" s="871"/>
      <c r="F64" s="871"/>
      <c r="G64" s="872"/>
      <c r="H64" s="875"/>
      <c r="I64" s="876"/>
      <c r="J64" s="881"/>
      <c r="K64" s="882"/>
      <c r="M64" s="877" t="s">
        <v>168</v>
      </c>
      <c r="N64" s="894" t="s">
        <v>169</v>
      </c>
      <c r="O64" s="889"/>
      <c r="P64" s="889"/>
      <c r="Q64" s="890"/>
      <c r="R64" s="888" t="s">
        <v>170</v>
      </c>
      <c r="S64" s="889"/>
      <c r="T64" s="889"/>
      <c r="U64" s="889"/>
      <c r="V64" s="889"/>
      <c r="W64" s="889"/>
      <c r="X64" s="889"/>
      <c r="Y64" s="896"/>
      <c r="Z64" s="894" t="s">
        <v>171</v>
      </c>
      <c r="AA64" s="889"/>
      <c r="AB64" s="889"/>
      <c r="AC64" s="889"/>
      <c r="AD64" s="889"/>
      <c r="AE64" s="889"/>
      <c r="AF64" s="890"/>
      <c r="AG64" s="888" t="s">
        <v>172</v>
      </c>
      <c r="AH64" s="889"/>
      <c r="AI64" s="889"/>
      <c r="AJ64" s="889"/>
      <c r="AK64" s="890"/>
    </row>
    <row r="65" spans="1:37" s="45" customFormat="1" ht="28.5" customHeight="1" thickBot="1">
      <c r="A65" s="857"/>
      <c r="B65" s="858"/>
      <c r="C65" s="869"/>
      <c r="D65" s="764"/>
      <c r="E65" s="765"/>
      <c r="F65" s="765"/>
      <c r="G65" s="766"/>
      <c r="H65" s="250" t="s">
        <v>100</v>
      </c>
      <c r="I65" s="251" t="s">
        <v>101</v>
      </c>
      <c r="J65" s="250" t="s">
        <v>100</v>
      </c>
      <c r="K65" s="252" t="s">
        <v>101</v>
      </c>
      <c r="M65" s="878"/>
      <c r="N65" s="895"/>
      <c r="O65" s="892"/>
      <c r="P65" s="892"/>
      <c r="Q65" s="893"/>
      <c r="R65" s="891"/>
      <c r="S65" s="892"/>
      <c r="T65" s="892"/>
      <c r="U65" s="892"/>
      <c r="V65" s="892"/>
      <c r="W65" s="892"/>
      <c r="X65" s="892"/>
      <c r="Y65" s="897"/>
      <c r="Z65" s="895"/>
      <c r="AA65" s="892"/>
      <c r="AB65" s="892"/>
      <c r="AC65" s="892"/>
      <c r="AD65" s="892"/>
      <c r="AE65" s="892"/>
      <c r="AF65" s="893"/>
      <c r="AG65" s="891"/>
      <c r="AH65" s="892"/>
      <c r="AI65" s="892"/>
      <c r="AJ65" s="892"/>
      <c r="AK65" s="893"/>
    </row>
    <row r="66" spans="1:11" s="45" customFormat="1" ht="61.5" customHeight="1" thickBot="1">
      <c r="A66" s="898" t="s">
        <v>173</v>
      </c>
      <c r="B66" s="899"/>
      <c r="C66" s="253">
        <v>20</v>
      </c>
      <c r="D66" s="900" t="s">
        <v>54</v>
      </c>
      <c r="E66" s="901"/>
      <c r="F66" s="901"/>
      <c r="G66" s="901"/>
      <c r="H66" s="254">
        <v>6</v>
      </c>
      <c r="I66" s="255">
        <v>1</v>
      </c>
      <c r="J66" s="256">
        <f aca="true" t="shared" si="11" ref="J66:K68">$C66*H66</f>
        <v>120</v>
      </c>
      <c r="K66" s="255">
        <f t="shared" si="11"/>
        <v>20</v>
      </c>
    </row>
    <row r="67" spans="1:37" s="45" customFormat="1" ht="61.5" customHeight="1" thickBot="1">
      <c r="A67" s="898" t="s">
        <v>174</v>
      </c>
      <c r="B67" s="899"/>
      <c r="C67" s="257">
        <v>1</v>
      </c>
      <c r="D67" s="902" t="s">
        <v>127</v>
      </c>
      <c r="E67" s="903"/>
      <c r="F67" s="903"/>
      <c r="G67" s="903"/>
      <c r="H67" s="254">
        <v>6</v>
      </c>
      <c r="I67" s="255">
        <v>1</v>
      </c>
      <c r="J67" s="256">
        <f t="shared" si="11"/>
        <v>6</v>
      </c>
      <c r="K67" s="255">
        <f t="shared" si="11"/>
        <v>1</v>
      </c>
      <c r="M67" s="258" t="s">
        <v>163</v>
      </c>
      <c r="N67" s="862" t="s">
        <v>175</v>
      </c>
      <c r="O67" s="863"/>
      <c r="P67" s="863"/>
      <c r="Q67" s="863"/>
      <c r="R67" s="863"/>
      <c r="S67" s="863"/>
      <c r="T67" s="863"/>
      <c r="U67" s="863"/>
      <c r="V67" s="863"/>
      <c r="W67" s="863"/>
      <c r="X67" s="863"/>
      <c r="Y67" s="863"/>
      <c r="Z67" s="863"/>
      <c r="AA67" s="864"/>
      <c r="AB67" s="865" t="s">
        <v>165</v>
      </c>
      <c r="AC67" s="866"/>
      <c r="AD67" s="866"/>
      <c r="AE67" s="866"/>
      <c r="AF67" s="866"/>
      <c r="AG67" s="866"/>
      <c r="AH67" s="866"/>
      <c r="AI67" s="866"/>
      <c r="AJ67" s="866"/>
      <c r="AK67" s="867"/>
    </row>
    <row r="68" spans="1:37" s="380" customFormat="1" ht="84" customHeight="1" thickBot="1">
      <c r="A68" s="904" t="s">
        <v>176</v>
      </c>
      <c r="B68" s="905"/>
      <c r="C68" s="408">
        <v>2</v>
      </c>
      <c r="D68" s="906" t="s">
        <v>177</v>
      </c>
      <c r="E68" s="907"/>
      <c r="F68" s="907"/>
      <c r="G68" s="908"/>
      <c r="H68" s="254">
        <v>6</v>
      </c>
      <c r="I68" s="409">
        <v>1</v>
      </c>
      <c r="J68" s="410">
        <f t="shared" si="11"/>
        <v>12</v>
      </c>
      <c r="K68" s="409">
        <f t="shared" si="11"/>
        <v>2</v>
      </c>
      <c r="M68" s="411">
        <v>1</v>
      </c>
      <c r="N68" s="909" t="s">
        <v>178</v>
      </c>
      <c r="O68" s="910"/>
      <c r="P68" s="910"/>
      <c r="Q68" s="910"/>
      <c r="R68" s="910"/>
      <c r="S68" s="910"/>
      <c r="T68" s="910"/>
      <c r="U68" s="910"/>
      <c r="V68" s="910"/>
      <c r="W68" s="910"/>
      <c r="X68" s="910"/>
      <c r="Y68" s="910"/>
      <c r="Z68" s="910"/>
      <c r="AA68" s="911"/>
      <c r="AB68" s="912" t="s">
        <v>250</v>
      </c>
      <c r="AC68" s="913"/>
      <c r="AD68" s="913"/>
      <c r="AE68" s="913"/>
      <c r="AF68" s="913"/>
      <c r="AG68" s="913"/>
      <c r="AH68" s="913"/>
      <c r="AI68" s="913"/>
      <c r="AJ68" s="913"/>
      <c r="AK68" s="914"/>
    </row>
    <row r="69" spans="1:11" s="45" customFormat="1" ht="61.5" customHeight="1" thickBot="1">
      <c r="A69" s="898" t="s">
        <v>179</v>
      </c>
      <c r="B69" s="899"/>
      <c r="C69" s="253" t="s">
        <v>180</v>
      </c>
      <c r="D69" s="900" t="s">
        <v>54</v>
      </c>
      <c r="E69" s="901"/>
      <c r="F69" s="901"/>
      <c r="G69" s="901"/>
      <c r="H69" s="254">
        <v>6</v>
      </c>
      <c r="I69" s="255">
        <v>1</v>
      </c>
      <c r="J69" s="256">
        <f>H69*2</f>
        <v>12</v>
      </c>
      <c r="K69" s="259">
        <f>I69*2</f>
        <v>2</v>
      </c>
    </row>
    <row r="70" spans="1:39" s="45" customFormat="1" ht="42.75" customHeight="1" thickBot="1">
      <c r="A70" s="915" t="s">
        <v>181</v>
      </c>
      <c r="B70" s="916"/>
      <c r="C70" s="260">
        <v>25</v>
      </c>
      <c r="D70" s="261"/>
      <c r="E70" s="262"/>
      <c r="F70" s="262"/>
      <c r="G70" s="262"/>
      <c r="H70" s="917" t="s">
        <v>182</v>
      </c>
      <c r="I70" s="918"/>
      <c r="J70" s="263">
        <f>SUM(J66:J69)</f>
        <v>150</v>
      </c>
      <c r="K70" s="264">
        <f>SUM(K66:K69)</f>
        <v>25</v>
      </c>
      <c r="L70" s="919" t="s">
        <v>183</v>
      </c>
      <c r="M70" s="920"/>
      <c r="N70" s="920"/>
      <c r="O70" s="920"/>
      <c r="P70" s="920"/>
      <c r="Q70" s="920"/>
      <c r="R70" s="920"/>
      <c r="S70" s="920"/>
      <c r="T70" s="920"/>
      <c r="U70" s="920"/>
      <c r="V70" s="920"/>
      <c r="W70" s="920"/>
      <c r="X70" s="920"/>
      <c r="Y70" s="920"/>
      <c r="Z70" s="920"/>
      <c r="AA70" s="920"/>
      <c r="AB70" s="920"/>
      <c r="AC70" s="920"/>
      <c r="AD70" s="920"/>
      <c r="AE70" s="920"/>
      <c r="AF70" s="920"/>
      <c r="AG70" s="920"/>
      <c r="AH70" s="920"/>
      <c r="AI70" s="920"/>
      <c r="AJ70" s="920"/>
      <c r="AK70" s="920"/>
      <c r="AL70" s="265"/>
      <c r="AM70" s="265"/>
    </row>
    <row r="71" spans="3:37" s="266" customFormat="1" ht="96" customHeight="1">
      <c r="C71" s="267" t="s">
        <v>57</v>
      </c>
      <c r="D71" s="268"/>
      <c r="E71" s="269"/>
      <c r="F71" s="270"/>
      <c r="G71" s="271"/>
      <c r="H71" s="271"/>
      <c r="I71" s="600" t="s">
        <v>58</v>
      </c>
      <c r="J71" s="600"/>
      <c r="K71" s="600"/>
      <c r="L71" s="600"/>
      <c r="M71" s="600"/>
      <c r="N71" s="600"/>
      <c r="O71" s="268"/>
      <c r="P71" s="272"/>
      <c r="Q71" s="272"/>
      <c r="R71" s="273" t="s">
        <v>59</v>
      </c>
      <c r="S71" s="273"/>
      <c r="T71" s="273"/>
      <c r="U71" s="273"/>
      <c r="V71" s="273"/>
      <c r="W71" s="274"/>
      <c r="X71" s="274"/>
      <c r="Y71" s="274"/>
      <c r="Z71" s="270"/>
      <c r="AA71" s="270"/>
      <c r="AB71" s="275"/>
      <c r="AC71" s="600" t="s">
        <v>60</v>
      </c>
      <c r="AD71" s="600"/>
      <c r="AE71" s="600"/>
      <c r="AF71" s="600"/>
      <c r="AG71" s="600"/>
      <c r="AH71" s="600"/>
      <c r="AI71" s="600"/>
      <c r="AJ71" s="600"/>
      <c r="AK71" s="268"/>
    </row>
    <row r="82" spans="3:21" ht="12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3:21" ht="12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</sheetData>
  <sheetProtection/>
  <mergeCells count="153">
    <mergeCell ref="I71:N71"/>
    <mergeCell ref="AC71:AJ71"/>
    <mergeCell ref="N68:AA68"/>
    <mergeCell ref="AB68:AK68"/>
    <mergeCell ref="A70:B70"/>
    <mergeCell ref="H70:I70"/>
    <mergeCell ref="L70:AK70"/>
    <mergeCell ref="A69:B69"/>
    <mergeCell ref="D69:G69"/>
    <mergeCell ref="A66:B66"/>
    <mergeCell ref="D66:G66"/>
    <mergeCell ref="A67:B67"/>
    <mergeCell ref="D67:G67"/>
    <mergeCell ref="A68:B68"/>
    <mergeCell ref="D68:G68"/>
    <mergeCell ref="J63:K64"/>
    <mergeCell ref="N63:Q63"/>
    <mergeCell ref="R63:Y63"/>
    <mergeCell ref="Z63:AF63"/>
    <mergeCell ref="AG63:AK63"/>
    <mergeCell ref="AG64:AK65"/>
    <mergeCell ref="N64:Q65"/>
    <mergeCell ref="R64:Y65"/>
    <mergeCell ref="Z64:AF65"/>
    <mergeCell ref="B61:J61"/>
    <mergeCell ref="M61:AK61"/>
    <mergeCell ref="B62:J62"/>
    <mergeCell ref="M62:AK62"/>
    <mergeCell ref="N67:AA67"/>
    <mergeCell ref="AB67:AK67"/>
    <mergeCell ref="C63:C65"/>
    <mergeCell ref="D63:G65"/>
    <mergeCell ref="H63:I64"/>
    <mergeCell ref="M64:M65"/>
    <mergeCell ref="A63:B65"/>
    <mergeCell ref="K52:U52"/>
    <mergeCell ref="C53:D53"/>
    <mergeCell ref="K53:U53"/>
    <mergeCell ref="K54:U54"/>
    <mergeCell ref="K55:U55"/>
    <mergeCell ref="K56:U56"/>
    <mergeCell ref="K57:U57"/>
    <mergeCell ref="K58:U58"/>
    <mergeCell ref="K59:U59"/>
    <mergeCell ref="B48:D48"/>
    <mergeCell ref="A49:J49"/>
    <mergeCell ref="A50:J50"/>
    <mergeCell ref="A51:J51"/>
    <mergeCell ref="A52:A59"/>
    <mergeCell ref="C52:D52"/>
    <mergeCell ref="J52:J59"/>
    <mergeCell ref="E48:J48"/>
    <mergeCell ref="B45:D45"/>
    <mergeCell ref="B46:D46"/>
    <mergeCell ref="B47:D47"/>
    <mergeCell ref="E45:J45"/>
    <mergeCell ref="E46:J46"/>
    <mergeCell ref="E47:J47"/>
    <mergeCell ref="B40:D40"/>
    <mergeCell ref="E40:J40"/>
    <mergeCell ref="B41:D41"/>
    <mergeCell ref="E41:J41"/>
    <mergeCell ref="A42:J42"/>
    <mergeCell ref="A44:AK44"/>
    <mergeCell ref="E35:J35"/>
    <mergeCell ref="B36:D36"/>
    <mergeCell ref="E36:J36"/>
    <mergeCell ref="B38:D38"/>
    <mergeCell ref="E38:J38"/>
    <mergeCell ref="B39:D39"/>
    <mergeCell ref="E39:J39"/>
    <mergeCell ref="A27:AK27"/>
    <mergeCell ref="B37:D37"/>
    <mergeCell ref="E37:J37"/>
    <mergeCell ref="B30:D30"/>
    <mergeCell ref="E30:H30"/>
    <mergeCell ref="A31:J31"/>
    <mergeCell ref="A32:J32"/>
    <mergeCell ref="A33:AK33"/>
    <mergeCell ref="A34:AK34"/>
    <mergeCell ref="B35:D35"/>
    <mergeCell ref="A28:A29"/>
    <mergeCell ref="B28:D29"/>
    <mergeCell ref="E28:H29"/>
    <mergeCell ref="I28:J28"/>
    <mergeCell ref="K28:AK29"/>
    <mergeCell ref="B22:D22"/>
    <mergeCell ref="E22:J22"/>
    <mergeCell ref="B23:D23"/>
    <mergeCell ref="E23:J23"/>
    <mergeCell ref="B24:D24"/>
    <mergeCell ref="E24:J24"/>
    <mergeCell ref="B25:D25"/>
    <mergeCell ref="E25:J25"/>
    <mergeCell ref="A26:J26"/>
    <mergeCell ref="B18:D18"/>
    <mergeCell ref="E18:J18"/>
    <mergeCell ref="A19:AK19"/>
    <mergeCell ref="A20:AK20"/>
    <mergeCell ref="B21:D21"/>
    <mergeCell ref="E21:J21"/>
    <mergeCell ref="AC13:AC17"/>
    <mergeCell ref="AD13:AK13"/>
    <mergeCell ref="K14:K17"/>
    <mergeCell ref="L14:L17"/>
    <mergeCell ref="M14:M17"/>
    <mergeCell ref="N14:T14"/>
    <mergeCell ref="N15:O16"/>
    <mergeCell ref="P15:Q16"/>
    <mergeCell ref="AN15:AN17"/>
    <mergeCell ref="AD16:AD17"/>
    <mergeCell ref="AE16:AG16"/>
    <mergeCell ref="AH16:AH17"/>
    <mergeCell ref="AI16:AK16"/>
    <mergeCell ref="AD14:AG14"/>
    <mergeCell ref="AH14:AK14"/>
    <mergeCell ref="AD15:AG15"/>
    <mergeCell ref="AH15:AK15"/>
    <mergeCell ref="V11:AC12"/>
    <mergeCell ref="AD11:AK11"/>
    <mergeCell ref="AD12:AK12"/>
    <mergeCell ref="V13:V17"/>
    <mergeCell ref="W13:W17"/>
    <mergeCell ref="X13:X17"/>
    <mergeCell ref="Y13:Y17"/>
    <mergeCell ref="Z13:Z17"/>
    <mergeCell ref="AA13:AA17"/>
    <mergeCell ref="AB13:AB17"/>
    <mergeCell ref="A11:A17"/>
    <mergeCell ref="B11:D17"/>
    <mergeCell ref="E11:J17"/>
    <mergeCell ref="K11:L13"/>
    <mergeCell ref="M11:T13"/>
    <mergeCell ref="U11:U17"/>
    <mergeCell ref="R15:S16"/>
    <mergeCell ref="T15:T17"/>
    <mergeCell ref="AF6:AK6"/>
    <mergeCell ref="AF7:AK7"/>
    <mergeCell ref="J8:Y8"/>
    <mergeCell ref="AE8:AK9"/>
    <mergeCell ref="B9:C9"/>
    <mergeCell ref="E9:H9"/>
    <mergeCell ref="J9:Y9"/>
    <mergeCell ref="E3:AI3"/>
    <mergeCell ref="A43:AK43"/>
    <mergeCell ref="D1:AK1"/>
    <mergeCell ref="A2:AG2"/>
    <mergeCell ref="B4:C4"/>
    <mergeCell ref="J4:Y4"/>
    <mergeCell ref="B5:C6"/>
    <mergeCell ref="J5:Y5"/>
    <mergeCell ref="AF5:AK5"/>
    <mergeCell ref="J6:Y6"/>
  </mergeCells>
  <printOptions horizontalCentered="1"/>
  <pageMargins left="0.7874015748031497" right="0.1968503937007874" top="0.1968503937007874" bottom="0.1968503937007874" header="0" footer="0"/>
  <pageSetup fitToHeight="2" fitToWidth="1" horizontalDpi="300" verticalDpi="3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</dc:creator>
  <cp:keywords/>
  <dc:description/>
  <cp:lastModifiedBy>Пользователь Windows</cp:lastModifiedBy>
  <cp:lastPrinted>2021-05-16T07:41:20Z</cp:lastPrinted>
  <dcterms:created xsi:type="dcterms:W3CDTF">2017-03-23T09:45:30Z</dcterms:created>
  <dcterms:modified xsi:type="dcterms:W3CDTF">2021-05-23T06:17:30Z</dcterms:modified>
  <cp:category/>
  <cp:version/>
  <cp:contentType/>
  <cp:contentStatus/>
</cp:coreProperties>
</file>