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firstSheet="1" activeTab="6"/>
  </bookViews>
  <sheets>
    <sheet name="Набір 2021 денна" sheetId="1" r:id="rId1"/>
    <sheet name="Набір 2020 денна" sheetId="2" r:id="rId2"/>
    <sheet name="Набір 2019 денна" sheetId="3" r:id="rId3"/>
    <sheet name="Набір 2021 прискорені" sheetId="4" r:id="rId4"/>
    <sheet name="Набір 2020 прискорені" sheetId="5" r:id="rId5"/>
    <sheet name=" Набір 2021 заочна" sheetId="6" r:id="rId6"/>
    <sheet name="Набір 2020 заочна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<sst xmlns="http://schemas.openxmlformats.org/spreadsheetml/2006/main" count="2148" uniqueCount="353">
  <si>
    <t xml:space="preserve">Кількість заліків </t>
  </si>
  <si>
    <t xml:space="preserve">Кількість екзаменів </t>
  </si>
  <si>
    <t xml:space="preserve">Загальна кількість </t>
  </si>
  <si>
    <t>Всього</t>
  </si>
  <si>
    <t>Дипломне проектування</t>
  </si>
  <si>
    <t>Інженерна графіка</t>
  </si>
  <si>
    <t>Фізика</t>
  </si>
  <si>
    <t>Кількість тижнів у семестрі</t>
  </si>
  <si>
    <t>Семестри</t>
  </si>
  <si>
    <t>Практичні</t>
  </si>
  <si>
    <t xml:space="preserve">Лабора-
торні </t>
  </si>
  <si>
    <t>Лекції</t>
  </si>
  <si>
    <t>у тому числі</t>
  </si>
  <si>
    <t>Аудиторних</t>
  </si>
  <si>
    <t>Загальний 
обсяг</t>
  </si>
  <si>
    <t>Заліки</t>
  </si>
  <si>
    <t>Екзамени</t>
  </si>
  <si>
    <r>
      <t>Розподіл аудиторних годин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на тиждень за курсами і семестрами</t>
    </r>
  </si>
  <si>
    <t>Самостійна робота</t>
  </si>
  <si>
    <t>Кількість кредитів 
ЕСТS</t>
  </si>
  <si>
    <t xml:space="preserve">НАЗВА НАВЧАЛЬНОЇ
ДИСЦИПЛІНИ
</t>
  </si>
  <si>
    <t>Шифр за ОПП</t>
  </si>
  <si>
    <t>V. План навчального процесу</t>
  </si>
  <si>
    <t>IV</t>
  </si>
  <si>
    <t>III</t>
  </si>
  <si>
    <t>8</t>
  </si>
  <si>
    <t>II</t>
  </si>
  <si>
    <t>I</t>
  </si>
  <si>
    <t>Семестр</t>
  </si>
  <si>
    <t>Форма державної атестації
(екзамен,дипломний проект,
(робота)</t>
  </si>
  <si>
    <t>Назва навчальної дисципліни</t>
  </si>
  <si>
    <t>Тижні</t>
  </si>
  <si>
    <t>Назва 
практики</t>
  </si>
  <si>
    <t>Разом</t>
  </si>
  <si>
    <t>Кані-
кули</t>
  </si>
  <si>
    <t>Практика</t>
  </si>
  <si>
    <t>Курс</t>
  </si>
  <si>
    <t>Канікули</t>
  </si>
  <si>
    <t>К</t>
  </si>
  <si>
    <t>Дипломне проектув.</t>
  </si>
  <si>
    <t>Д</t>
  </si>
  <si>
    <t>Практики</t>
  </si>
  <si>
    <t>П</t>
  </si>
  <si>
    <t>Екзам. сесія</t>
  </si>
  <si>
    <t>С</t>
  </si>
  <si>
    <t>Теор.навч.</t>
  </si>
  <si>
    <t>Позначення: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</si>
  <si>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</si>
  <si>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</si>
  <si>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</si>
  <si>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</si>
  <si>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</si>
  <si>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</si>
  <si>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</si>
  <si>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</si>
  <si>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</si>
  <si>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</si>
  <si>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</si>
  <si>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</si>
  <si>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 xml:space="preserve"> І. Графік навчального процесу</t>
  </si>
  <si>
    <t xml:space="preserve">                                                                         </t>
  </si>
  <si>
    <t>повної загальної середньої освіти</t>
  </si>
  <si>
    <t>на основі</t>
  </si>
  <si>
    <t>3 роки 10 місяців (4 н.р.)</t>
  </si>
  <si>
    <t>Строк навчання</t>
  </si>
  <si>
    <t>(шифр і назва галузі знань)</t>
  </si>
  <si>
    <t>Факультет (інститут)</t>
  </si>
  <si>
    <t>з галузі знань</t>
  </si>
  <si>
    <t>бакалавр</t>
  </si>
  <si>
    <t>Підготовки</t>
  </si>
  <si>
    <t>Кваліфікація</t>
  </si>
  <si>
    <t>Форма навчання</t>
  </si>
  <si>
    <t>Випускова кафедра</t>
  </si>
  <si>
    <t>Кількість годин</t>
  </si>
  <si>
    <t>III. ПРАКТИКА</t>
  </si>
  <si>
    <t xml:space="preserve"> II. ЗВЕДЕНІ ДАНІ ПРО БЮДЖЕТ ЧАСУ, тижні</t>
  </si>
  <si>
    <t>Екзамена-
ційна сесія</t>
  </si>
  <si>
    <t>Теорети-чне навчання</t>
  </si>
  <si>
    <t>Іноземна мова професійного спрямування</t>
  </si>
  <si>
    <t>Вища математика</t>
  </si>
  <si>
    <t>Іноземна мова</t>
  </si>
  <si>
    <t>МІНІСТЕРСТВО ОСВІТИ І НАУКИ УКРАЇНИ</t>
  </si>
  <si>
    <t>15 – Автоматизація та приладобудування</t>
  </si>
  <si>
    <r>
      <t>(</t>
    </r>
    <r>
      <rPr>
        <sz val="11"/>
        <rFont val="Arial"/>
        <family val="2"/>
      </rPr>
      <t>назва освітньго рівня</t>
    </r>
    <r>
      <rPr>
        <b/>
        <sz val="11"/>
        <rFont val="Arial"/>
        <family val="2"/>
      </rPr>
      <t>)</t>
    </r>
  </si>
  <si>
    <t>за спеціальністю</t>
  </si>
  <si>
    <t>151 - Автоматизація та комп'ютерно-інтегровані технології</t>
  </si>
  <si>
    <t>(шифр і назва спеціальності )</t>
  </si>
  <si>
    <t>(назва спеціалізації)</t>
  </si>
  <si>
    <t>(зазначається освітній рівень)</t>
  </si>
  <si>
    <t>Бакалавр з автоматизації та комп'ютерно-інтегрованих технологій</t>
  </si>
  <si>
    <t>27</t>
  </si>
  <si>
    <t>43</t>
  </si>
  <si>
    <t>5</t>
  </si>
  <si>
    <t>IV. АТЕСТАЦІЯ ВИПУСКНИКІВ</t>
  </si>
  <si>
    <t>Разом за складовою</t>
  </si>
  <si>
    <t>1,2,3</t>
  </si>
  <si>
    <t>Електротехніка</t>
  </si>
  <si>
    <t>Охорона праці та цивільний захист</t>
  </si>
  <si>
    <t>Економіка і організація виробництва</t>
  </si>
  <si>
    <t>X</t>
  </si>
  <si>
    <t>за освітньо-професійною програмою  (спеціалізацією)</t>
  </si>
  <si>
    <t>Голова НМК</t>
  </si>
  <si>
    <t>НАЦІОНАЛЬНИЙ ТЕХНІЧНИЙ УНІВЕРСИТЕТ УКРАЇНИ "КИЇВСЬКИЙ ПОЛІТЕХНІЧНИЙ ІНСТИТУТ імені ІГОРЯ СІКОРСЬКОГО"</t>
  </si>
  <si>
    <t>НАВЧАЛЬНИЙ  ПЛАН</t>
  </si>
  <si>
    <t>ЗO 01</t>
  </si>
  <si>
    <t>ЗO 02</t>
  </si>
  <si>
    <t>ЗO 03</t>
  </si>
  <si>
    <t>ЗO 04</t>
  </si>
  <si>
    <t>ЗO 05</t>
  </si>
  <si>
    <t>ПО 01</t>
  </si>
  <si>
    <t>ПО 02</t>
  </si>
  <si>
    <t>ПО 03</t>
  </si>
  <si>
    <t>ПО 04</t>
  </si>
  <si>
    <t>ПО 05</t>
  </si>
  <si>
    <t>ПО 06</t>
  </si>
  <si>
    <t>ПО 07</t>
  </si>
  <si>
    <t>ПО 08</t>
  </si>
  <si>
    <t>ПО 09</t>
  </si>
  <si>
    <t>ПО 10</t>
  </si>
  <si>
    <t>ПВ 01</t>
  </si>
  <si>
    <t>ПВ 02</t>
  </si>
  <si>
    <t>ПВ 03</t>
  </si>
  <si>
    <t>ПВ 04</t>
  </si>
  <si>
    <t>ПВ 05</t>
  </si>
  <si>
    <t>ПВ 06</t>
  </si>
  <si>
    <t>ПВ 07</t>
  </si>
  <si>
    <t>ЗАТВЕРДЖЕНО</t>
  </si>
  <si>
    <t>Вченою радою</t>
  </si>
  <si>
    <t>КПІ  ім. Ігоря Сікорського</t>
  </si>
  <si>
    <t>протокол № ________</t>
  </si>
  <si>
    <t>Голова  Вченої ради</t>
  </si>
  <si>
    <t>Михайло ІЛЬЧЕНКО</t>
  </si>
  <si>
    <t>(набір 2021 року)</t>
  </si>
  <si>
    <t>Захист кваліфікаційної роботи</t>
  </si>
  <si>
    <t>1. НОРМАТИВНІ освітні компоненти</t>
  </si>
  <si>
    <t>1.1. Цикл загальної підготовки</t>
  </si>
  <si>
    <t>1.2. Цикл професійної підготовки</t>
  </si>
  <si>
    <t>Разом нормативні циклу загальної підготовки</t>
  </si>
  <si>
    <t>Разом нормативні циклу професійної підготовки</t>
  </si>
  <si>
    <t>РАЗОМ НОРМАТИВНІ</t>
  </si>
  <si>
    <t>ЗO 06</t>
  </si>
  <si>
    <t>ЗO 07</t>
  </si>
  <si>
    <t>ЗO 08</t>
  </si>
  <si>
    <t>ЗO 09</t>
  </si>
  <si>
    <t>ЗO 10</t>
  </si>
  <si>
    <t>ЗO 11</t>
  </si>
  <si>
    <t>ЗO 12</t>
  </si>
  <si>
    <t>ЗO 13</t>
  </si>
  <si>
    <t>ЗO 14</t>
  </si>
  <si>
    <t>Україна в контексті історичного розвитку Європи</t>
  </si>
  <si>
    <t>Основи інформаційних та комунікаційних технологій</t>
  </si>
  <si>
    <t>Хімія</t>
  </si>
  <si>
    <t>ПО 11</t>
  </si>
  <si>
    <t>ПО 12</t>
  </si>
  <si>
    <t>ПО 13</t>
  </si>
  <si>
    <t>ПО 14</t>
  </si>
  <si>
    <t>ПО 15</t>
  </si>
  <si>
    <t>ПО 16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</si>
  <si>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</si>
  <si>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</si>
  <si>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</si>
  <si>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</si>
  <si>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</si>
  <si>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</si>
  <si>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</si>
  <si>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</si>
  <si>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Технічні та програмні засоби автоматизації</t>
  </si>
  <si>
    <t>інженерно-хімічний</t>
  </si>
  <si>
    <t>Технічних та програмних засобів автоматизації</t>
  </si>
  <si>
    <t>/ Анатолій ЖУЧЕНКО /</t>
  </si>
  <si>
    <t xml:space="preserve">Декан факультету </t>
  </si>
  <si>
    <t>Засади професійного мовлення</t>
  </si>
  <si>
    <t>Контрольні заходи 
за семестрами</t>
  </si>
  <si>
    <t>Індивідуальне завдання</t>
  </si>
  <si>
    <t>Модульна кон-трольна робота</t>
  </si>
  <si>
    <t>Програмування</t>
  </si>
  <si>
    <t>Електроніка та електромеханіка</t>
  </si>
  <si>
    <t>Технічні засоби автоматизації</t>
  </si>
  <si>
    <t>Курсова робота з технічних засобів автоматизації</t>
  </si>
  <si>
    <t>Комп'ютерна графіка</t>
  </si>
  <si>
    <t>Технологічні вимірювання та прилади</t>
  </si>
  <si>
    <t>Курсовий проект з технологічних вимірювань та приладів</t>
  </si>
  <si>
    <t>Основи цифрової схемотехніки</t>
  </si>
  <si>
    <t>Математичні методи в задачах автоматизації</t>
  </si>
  <si>
    <t>Комп'ютерне моделювання процесів і систем</t>
  </si>
  <si>
    <t>Проектування систем автоматизації</t>
  </si>
  <si>
    <t>Теорія автоматичного керування</t>
  </si>
  <si>
    <t>Курсова робота з теорії автоматичного керування</t>
  </si>
  <si>
    <t>Автоматизація технологічних процесів і виробництв</t>
  </si>
  <si>
    <t>Курсова робота з автоматизація технологічних процесів і виробництв</t>
  </si>
  <si>
    <t>Людино-машинні системи</t>
  </si>
  <si>
    <t>Виробнича практика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</si>
  <si>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</si>
  <si>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</si>
  <si>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ЗВ 01</t>
  </si>
  <si>
    <t>ЗВ 02</t>
  </si>
  <si>
    <t>2.2. Цикл професійної підготовки (Вибіркові освітні компоненти з факультетського каталогів)</t>
  </si>
  <si>
    <t>ПВ 08</t>
  </si>
  <si>
    <t>ПВ 09</t>
  </si>
  <si>
    <t>ПВ 10</t>
  </si>
  <si>
    <t>ПВ 11</t>
  </si>
  <si>
    <t>ПВ 12</t>
  </si>
  <si>
    <t>ПВ 13</t>
  </si>
  <si>
    <t>ПВ 14</t>
  </si>
  <si>
    <t>Освітній компонент 1 Ф-Каталогу</t>
  </si>
  <si>
    <t>Освітній компонент 2 Ф-Каталогу</t>
  </si>
  <si>
    <t>Освітній компонент 3 Ф-Каталогу</t>
  </si>
  <si>
    <t>Освітній компонент 4 Ф-Каталогу</t>
  </si>
  <si>
    <t>Освітній компонент 5 Ф-Каталогу</t>
  </si>
  <si>
    <t>Освітній компонент 6 Ф-Каталогу</t>
  </si>
  <si>
    <t>Освітній компонент 8 Ф-Каталогу</t>
  </si>
  <si>
    <t>Освітній компонент 9 Ф-Каталогу</t>
  </si>
  <si>
    <t>Освітній компонент 10 Ф-Каталогу</t>
  </si>
  <si>
    <t>Освітній компонент 11 Ф-Каталогу</t>
  </si>
  <si>
    <t>Освітній компонент 12 Ф-Каталогу</t>
  </si>
  <si>
    <t>Освітній компонент 13 Ф-Каталогу</t>
  </si>
  <si>
    <t>Освітній компонент 14 Ф-Каталогу</t>
  </si>
  <si>
    <t xml:space="preserve">Завідувач кафедри  </t>
  </si>
  <si>
    <t>Освітній компонент 7 Ф-Каталогу</t>
  </si>
  <si>
    <t xml:space="preserve">Філософські основи наукового пізнання </t>
  </si>
  <si>
    <t>Екологічна безпека інженерної діяльності</t>
  </si>
  <si>
    <t>Інформаційна безпека</t>
  </si>
  <si>
    <t>Вища математика - 3</t>
  </si>
  <si>
    <t>"___"_____________  2021 р.</t>
  </si>
  <si>
    <t>Курсовий проект з проектування систем автоматизації</t>
  </si>
  <si>
    <t>очна (денна)</t>
  </si>
  <si>
    <t>(очна(денна, вечірня), заочна (дистанційна), екстернат)</t>
  </si>
  <si>
    <t>Основи здорового способу життя</t>
  </si>
  <si>
    <t>А</t>
  </si>
  <si>
    <t>Виробнича</t>
  </si>
  <si>
    <t>Атестація здобувачів вищої освіти</t>
  </si>
  <si>
    <t>з них: курсових проектів</t>
  </si>
  <si>
    <t xml:space="preserve">            курсових робіт</t>
  </si>
  <si>
    <t>Проектування інформаційних систем</t>
  </si>
  <si>
    <t>Програмно-технічне забезпечення комп'ютерно-інтегрованих систем</t>
  </si>
  <si>
    <t>Курсова робота з програмно-технічного забезпечення комп'ютерно-інтегрованих систем</t>
  </si>
  <si>
    <t>РАЗОМ ВИБІРКОВІ</t>
  </si>
  <si>
    <t>Атестація здобувачів</t>
  </si>
  <si>
    <t>Освітній компонент 1 з ЗУ-Каталогу</t>
  </si>
  <si>
    <t>Освітній компонент 2 з ЗУ-Каталогу</t>
  </si>
  <si>
    <t>/ Дмитро СІДОРОВ /</t>
  </si>
  <si>
    <t>1,2</t>
  </si>
  <si>
    <t>НАВЧАЛЬНИЙ  ПЛАН (перехідний)</t>
  </si>
  <si>
    <t>(набір 2020 року)</t>
  </si>
  <si>
    <t>ЗO02</t>
  </si>
  <si>
    <t>ЗO10</t>
  </si>
  <si>
    <t>ПO08</t>
  </si>
  <si>
    <t>ЗO07</t>
  </si>
  <si>
    <t>ЗO01</t>
  </si>
  <si>
    <t>Засади усного професійного мовлення (риторика)</t>
  </si>
  <si>
    <t>Фізичне виховання</t>
  </si>
  <si>
    <t>ЗO12</t>
  </si>
  <si>
    <t>Матеріалознавство</t>
  </si>
  <si>
    <t>ЗO15</t>
  </si>
  <si>
    <t>Числові методи</t>
  </si>
  <si>
    <t>ЗO16</t>
  </si>
  <si>
    <t>ЗO17</t>
  </si>
  <si>
    <t>ПO09</t>
  </si>
  <si>
    <t>Загальна хімічна технологія</t>
  </si>
  <si>
    <t>Курсова робота з технологічних вимірювань та приладів</t>
  </si>
  <si>
    <t>Курсовий проєкт з проектування систем автоматизації</t>
  </si>
  <si>
    <t>/ Євген ПАНОВ /</t>
  </si>
  <si>
    <t>(набір 2019 року)</t>
  </si>
  <si>
    <t xml:space="preserve">ЗО1 </t>
  </si>
  <si>
    <t>ЗО2</t>
  </si>
  <si>
    <t>Історія в контексті історичного розвитку Європи</t>
  </si>
  <si>
    <t>ЗО3</t>
  </si>
  <si>
    <t>2,4</t>
  </si>
  <si>
    <t>1,3</t>
  </si>
  <si>
    <t>ЗО4</t>
  </si>
  <si>
    <t>ЗО5</t>
  </si>
  <si>
    <t>ЗО6</t>
  </si>
  <si>
    <t xml:space="preserve">Спеціальні розділи математики               
</t>
  </si>
  <si>
    <t>ЗО7</t>
  </si>
  <si>
    <t>ЗО8</t>
  </si>
  <si>
    <t>Гідрогазодинаміка та тепломасообмін</t>
  </si>
  <si>
    <t>3,4</t>
  </si>
  <si>
    <t>ЗО9</t>
  </si>
  <si>
    <t>Теоретична механіка</t>
  </si>
  <si>
    <t>ЗО10</t>
  </si>
  <si>
    <t>ЗО11</t>
  </si>
  <si>
    <t>ЗО13</t>
  </si>
  <si>
    <t>Теплотехніка</t>
  </si>
  <si>
    <t>ЗО15</t>
  </si>
  <si>
    <t xml:space="preserve">Програмування </t>
  </si>
  <si>
    <t>ПО5</t>
  </si>
  <si>
    <t>ПО9</t>
  </si>
  <si>
    <t>ПО12</t>
  </si>
  <si>
    <t>Технології розробки програмного забезпечення</t>
  </si>
  <si>
    <t>ПО13</t>
  </si>
  <si>
    <t>Курсова робота з технологій розробки програмного забезпечення</t>
  </si>
  <si>
    <t>Курсовий проєкт з технологічних вимірювань та приладів</t>
  </si>
  <si>
    <t>ПО 25</t>
  </si>
  <si>
    <t>Освітній компонент 1 ЗУ-Каталогу (Філософська)</t>
  </si>
  <si>
    <t>Освітній компонент 2 ЗУ-Каталогу (Психологічна)</t>
  </si>
  <si>
    <t>ЗВ 03</t>
  </si>
  <si>
    <t>Освітній компонент 3 ЗУ-Каталогу (Екологічна)</t>
  </si>
  <si>
    <t>ПВ 1</t>
  </si>
  <si>
    <t>Освітній компонент  1 Ф-Каталогу</t>
  </si>
  <si>
    <t>ПВ 2</t>
  </si>
  <si>
    <t>Освітній компонент  2 Ф-Каталогу</t>
  </si>
  <si>
    <t>ПВ 3</t>
  </si>
  <si>
    <t>Освітній компонент  3 Ф-Каталогу</t>
  </si>
  <si>
    <t>ІНТЕГРОВАНИЙ НАВЧАЛЬНИЙ  ПЛАН</t>
  </si>
  <si>
    <t>2 роки 10 місяців (3 н.р.)</t>
  </si>
  <si>
    <t>6</t>
  </si>
  <si>
    <t>Україна в контексті історичного розвитку Європи *</t>
  </si>
  <si>
    <t>Інженерна графіка *</t>
  </si>
  <si>
    <t>Фізика *</t>
  </si>
  <si>
    <t>Іноземна мова *</t>
  </si>
  <si>
    <t>Засади професійного мовлення *</t>
  </si>
  <si>
    <t>Основи здорового способу життя *</t>
  </si>
  <si>
    <t>Філософські основи наукового пізнання *</t>
  </si>
  <si>
    <t>Екологічна безпека інженерної діяльності *</t>
  </si>
  <si>
    <t>ЗО 05</t>
  </si>
  <si>
    <t>Вища математика - 1,2 *</t>
  </si>
  <si>
    <t>ЗО 02</t>
  </si>
  <si>
    <t>3, 5</t>
  </si>
  <si>
    <t>Електротехніка *</t>
  </si>
  <si>
    <t>Електроніка та електромеханіка *</t>
  </si>
  <si>
    <t>Програмування - 1 *</t>
  </si>
  <si>
    <r>
      <t xml:space="preserve">Програмування - 2 </t>
    </r>
    <r>
      <rPr>
        <b/>
        <sz val="16"/>
        <rFont val="Arial"/>
        <family val="2"/>
      </rPr>
      <t>**</t>
    </r>
  </si>
  <si>
    <t>1, 2</t>
  </si>
  <si>
    <t>4, 5</t>
  </si>
  <si>
    <t>Х</t>
  </si>
  <si>
    <t>2.2. Цикл професійної підготовки (вибіркові освітні компоненти з факультетського каталогів)</t>
  </si>
  <si>
    <t>*   дисципліни, які перезараховуються</t>
  </si>
  <si>
    <t>** дисципліни, які здаються за формою екстернату</t>
  </si>
  <si>
    <t>Заст. декана ІХФ</t>
  </si>
  <si>
    <t>ІНТЕГРОВАНИЙ НАВЧАЛЬНИЙ  ПЛАН (перехідний)</t>
  </si>
  <si>
    <t>Засади усного професійного мовлення (риторика)*</t>
  </si>
  <si>
    <t>Історія в контексті історичного розвитку Європи *</t>
  </si>
  <si>
    <t>Фізичне виховання *</t>
  </si>
  <si>
    <t>Матеріалознавство **</t>
  </si>
  <si>
    <t>Програмування *</t>
  </si>
  <si>
    <t>3, 4</t>
  </si>
  <si>
    <t>Освітній компонент 1 ЗУ-Каталогу (Філософський) *</t>
  </si>
  <si>
    <t>Освітній компонент 2 ЗУ-Каталогу</t>
  </si>
  <si>
    <t>Освітній компонент 3 ЗУ-Каталогу (Екологічний) *</t>
  </si>
  <si>
    <t>Освітній компонент 01 Ф-Каталогу</t>
  </si>
  <si>
    <t>Освітній компонент 02 Ф-Каталогу</t>
  </si>
  <si>
    <t>Освітній компонент 03 Ф-Каталогу</t>
  </si>
  <si>
    <t>заочна</t>
  </si>
  <si>
    <t>І. Графік освітнього процесу</t>
  </si>
  <si>
    <t>Сесія</t>
  </si>
  <si>
    <t>IV. Атестація здобувачів вищої освіти</t>
  </si>
  <si>
    <t>46</t>
  </si>
  <si>
    <r>
      <t>Розподіл аудиторних годин</t>
    </r>
    <r>
      <rPr>
        <b/>
        <sz val="16"/>
        <rFont val="Arial"/>
        <family val="2"/>
      </rPr>
      <t xml:space="preserve"> за курсами і семестрами</t>
    </r>
  </si>
  <si>
    <t>Програмне забезпечення комп'ютерно-інтегрованих систем</t>
  </si>
  <si>
    <t>Курсова робота з програмного забезпечення комп'ютерно-інтегрованих систем</t>
  </si>
  <si>
    <t xml:space="preserve">Заст. декана факультету </t>
  </si>
  <si>
    <r>
      <t>Розподіл аудиторних годин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за курсами і семестрами</t>
    </r>
  </si>
  <si>
    <t>Фізичне  виховання або основи здорового способу життя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</si>
</sst>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%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6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sz val="16"/>
      <name val="Arial Cyr"/>
      <family val="0"/>
    </font>
    <font>
      <b/>
      <sz val="16"/>
      <color indexed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16"/>
      <name val="Times New Roman"/>
      <family val="1"/>
    </font>
    <font>
      <i/>
      <sz val="16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name val="Cambria"/>
      <family val="1"/>
    </font>
    <font>
      <i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8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53" fillId="31" borderId="8" applyNumberFormat="0" applyFont="0" applyAlignment="0" applyProtection="0"/>
    <xf numFmtId="9" fontId="53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06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left" vertical="justify"/>
      <protection/>
    </xf>
    <xf numFmtId="0" fontId="0" fillId="0" borderId="0" xfId="0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justify"/>
      <protection/>
    </xf>
    <xf numFmtId="49" fontId="6" fillId="0" borderId="0" xfId="0" applyNumberFormat="1" applyFont="1" applyBorder="1" applyAlignment="1" applyProtection="1">
      <alignment horizontal="center" vertical="justify"/>
      <protection/>
    </xf>
    <xf numFmtId="0" fontId="6" fillId="0" borderId="0" xfId="0" applyNumberFormat="1" applyFont="1" applyBorder="1" applyAlignment="1" applyProtection="1">
      <alignment horizontal="left" vertical="justify"/>
      <protection/>
    </xf>
    <xf numFmtId="0" fontId="6" fillId="0" borderId="0" xfId="0" applyNumberFormat="1" applyFont="1" applyBorder="1" applyAlignment="1" applyProtection="1">
      <alignment horizontal="center" vertical="justify" wrapText="1"/>
      <protection/>
    </xf>
    <xf numFmtId="11" fontId="4" fillId="0" borderId="0" xfId="0" applyNumberFormat="1" applyFont="1" applyBorder="1" applyAlignment="1" applyProtection="1">
      <alignment horizontal="left" vertical="justify" wrapText="1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center" vertical="justify" wrapText="1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center" vertical="justify" wrapText="1"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horizontal="center" vertical="justify"/>
      <protection/>
    </xf>
    <xf numFmtId="49" fontId="4" fillId="0" borderId="0" xfId="0" applyNumberFormat="1" applyFont="1" applyBorder="1" applyAlignment="1" applyProtection="1">
      <alignment horizontal="center" vertical="justify"/>
      <protection/>
    </xf>
    <xf numFmtId="49" fontId="10" fillId="0" borderId="1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left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wrapText="1"/>
      <protection/>
    </xf>
    <xf numFmtId="49" fontId="10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21" fillId="0" borderId="0" xfId="0" applyNumberFormat="1" applyFont="1" applyBorder="1" applyAlignment="1" applyProtection="1">
      <alignment horizontal="centerContinuous"/>
      <protection/>
    </xf>
    <xf numFmtId="0" fontId="24" fillId="0" borderId="0" xfId="0" applyNumberFormat="1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0" fontId="2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top"/>
      <protection/>
    </xf>
    <xf numFmtId="0" fontId="10" fillId="0" borderId="0" xfId="0" applyNumberFormat="1" applyFont="1" applyBorder="1" applyAlignment="1" applyProtection="1">
      <alignment/>
      <protection/>
    </xf>
    <xf numFmtId="0" fontId="10" fillId="0" borderId="10" xfId="0" applyNumberFormat="1" applyFont="1" applyBorder="1" applyAlignment="1" applyProtection="1">
      <alignment horizontal="left" vertical="center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justify"/>
      <protection/>
    </xf>
    <xf numFmtId="0" fontId="2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 vertical="top"/>
      <protection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 vertical="top"/>
      <protection/>
    </xf>
    <xf numFmtId="0" fontId="15" fillId="0" borderId="0" xfId="0" applyFont="1" applyFill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right" vertical="justify"/>
      <protection/>
    </xf>
    <xf numFmtId="0" fontId="17" fillId="0" borderId="0" xfId="0" applyFont="1" applyBorder="1" applyAlignment="1" applyProtection="1">
      <alignment/>
      <protection/>
    </xf>
    <xf numFmtId="49" fontId="17" fillId="0" borderId="10" xfId="0" applyNumberFormat="1" applyFont="1" applyBorder="1" applyAlignment="1" applyProtection="1">
      <alignment horizontal="left"/>
      <protection/>
    </xf>
    <xf numFmtId="0" fontId="30" fillId="0" borderId="10" xfId="0" applyFont="1" applyBorder="1" applyAlignment="1" applyProtection="1">
      <alignment/>
      <protection/>
    </xf>
    <xf numFmtId="0" fontId="31" fillId="0" borderId="1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11" fontId="10" fillId="0" borderId="10" xfId="0" applyNumberFormat="1" applyFont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0" fontId="12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0" fontId="17" fillId="0" borderId="0" xfId="0" applyNumberFormat="1" applyFont="1" applyBorder="1" applyAlignment="1" applyProtection="1">
      <alignment horizontal="left"/>
      <protection/>
    </xf>
    <xf numFmtId="49" fontId="17" fillId="0" borderId="0" xfId="0" applyNumberFormat="1" applyFont="1" applyBorder="1" applyAlignment="1" applyProtection="1">
      <alignment horizontal="left"/>
      <protection/>
    </xf>
    <xf numFmtId="49" fontId="17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17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0" fontId="3" fillId="0" borderId="11" xfId="0" applyNumberFormat="1" applyFont="1" applyBorder="1" applyAlignment="1" applyProtection="1">
      <alignment horizontal="center" wrapText="1"/>
      <protection/>
    </xf>
    <xf numFmtId="0" fontId="3" fillId="0" borderId="23" xfId="0" applyNumberFormat="1" applyFont="1" applyBorder="1" applyAlignment="1" applyProtection="1">
      <alignment horizontal="center" wrapText="1"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horizontal="center"/>
      <protection/>
    </xf>
    <xf numFmtId="0" fontId="3" fillId="0" borderId="26" xfId="0" applyNumberFormat="1" applyFont="1" applyBorder="1" applyAlignment="1" applyProtection="1">
      <alignment horizontal="center"/>
      <protection/>
    </xf>
    <xf numFmtId="0" fontId="3" fillId="0" borderId="22" xfId="0" applyNumberFormat="1" applyFont="1" applyBorder="1" applyAlignment="1" applyProtection="1">
      <alignment horizontal="center"/>
      <protection/>
    </xf>
    <xf numFmtId="0" fontId="3" fillId="0" borderId="23" xfId="0" applyNumberFormat="1" applyFont="1" applyBorder="1" applyAlignment="1" applyProtection="1">
      <alignment horizontal="center"/>
      <protection/>
    </xf>
    <xf numFmtId="0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 wrapText="1"/>
      <protection/>
    </xf>
    <xf numFmtId="49" fontId="3" fillId="0" borderId="29" xfId="0" applyNumberFormat="1" applyFont="1" applyBorder="1" applyAlignment="1" applyProtection="1">
      <alignment horizontal="center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0" fontId="3" fillId="0" borderId="30" xfId="0" applyNumberFormat="1" applyFont="1" applyBorder="1" applyAlignment="1" applyProtection="1">
      <alignment horizontal="center" wrapText="1"/>
      <protection/>
    </xf>
    <xf numFmtId="0" fontId="3" fillId="0" borderId="31" xfId="0" applyNumberFormat="1" applyFont="1" applyBorder="1" applyAlignment="1" applyProtection="1">
      <alignment horizontal="center" wrapText="1"/>
      <protection/>
    </xf>
    <xf numFmtId="0" fontId="3" fillId="0" borderId="29" xfId="0" applyNumberFormat="1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horizontal="center"/>
      <protection/>
    </xf>
    <xf numFmtId="0" fontId="3" fillId="0" borderId="31" xfId="0" applyNumberFormat="1" applyFont="1" applyBorder="1" applyAlignment="1" applyProtection="1">
      <alignment horizontal="center"/>
      <protection/>
    </xf>
    <xf numFmtId="0" fontId="3" fillId="0" borderId="32" xfId="0" applyNumberFormat="1" applyFont="1" applyBorder="1" applyAlignment="1" applyProtection="1">
      <alignment horizontal="center"/>
      <protection/>
    </xf>
    <xf numFmtId="0" fontId="3" fillId="0" borderId="21" xfId="0" applyNumberFormat="1" applyFont="1" applyBorder="1" applyAlignment="1" applyProtection="1">
      <alignment horizontal="center"/>
      <protection/>
    </xf>
    <xf numFmtId="0" fontId="3" fillId="0" borderId="33" xfId="0" applyNumberFormat="1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4" xfId="0" applyNumberFormat="1" applyFont="1" applyBorder="1" applyAlignment="1" applyProtection="1">
      <alignment horizontal="center"/>
      <protection/>
    </xf>
    <xf numFmtId="0" fontId="3" fillId="0" borderId="35" xfId="0" applyNumberFormat="1" applyFont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center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 wrapText="1"/>
      <protection/>
    </xf>
    <xf numFmtId="0" fontId="3" fillId="0" borderId="38" xfId="0" applyNumberFormat="1" applyFont="1" applyBorder="1" applyAlignment="1" applyProtection="1">
      <alignment horizontal="center" wrapText="1"/>
      <protection/>
    </xf>
    <xf numFmtId="0" fontId="3" fillId="0" borderId="39" xfId="0" applyNumberFormat="1" applyFont="1" applyBorder="1" applyAlignment="1" applyProtection="1">
      <alignment horizontal="center" wrapText="1"/>
      <protection/>
    </xf>
    <xf numFmtId="0" fontId="3" fillId="0" borderId="37" xfId="0" applyNumberFormat="1" applyFont="1" applyBorder="1" applyAlignment="1" applyProtection="1">
      <alignment horizontal="center"/>
      <protection/>
    </xf>
    <xf numFmtId="0" fontId="3" fillId="0" borderId="38" xfId="0" applyNumberFormat="1" applyFont="1" applyBorder="1" applyAlignment="1" applyProtection="1">
      <alignment horizontal="center"/>
      <protection/>
    </xf>
    <xf numFmtId="0" fontId="3" fillId="0" borderId="39" xfId="0" applyNumberFormat="1" applyFont="1" applyBorder="1" applyAlignment="1" applyProtection="1">
      <alignment horizontal="center"/>
      <protection/>
    </xf>
    <xf numFmtId="0" fontId="3" fillId="0" borderId="40" xfId="0" applyNumberFormat="1" applyFont="1" applyBorder="1" applyAlignment="1" applyProtection="1">
      <alignment horizontal="center"/>
      <protection/>
    </xf>
    <xf numFmtId="0" fontId="3" fillId="0" borderId="41" xfId="0" applyNumberFormat="1" applyFont="1" applyBorder="1" applyAlignment="1" applyProtection="1">
      <alignment horizontal="center"/>
      <protection/>
    </xf>
    <xf numFmtId="0" fontId="3" fillId="0" borderId="42" xfId="0" applyNumberFormat="1" applyFont="1" applyBorder="1" applyAlignment="1" applyProtection="1">
      <alignment horizontal="center"/>
      <protection/>
    </xf>
    <xf numFmtId="0" fontId="3" fillId="0" borderId="36" xfId="0" applyNumberFormat="1" applyFont="1" applyBorder="1" applyAlignment="1" applyProtection="1">
      <alignment horizontal="center"/>
      <protection/>
    </xf>
    <xf numFmtId="0" fontId="3" fillId="0" borderId="43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left" vertical="top"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15" fillId="0" borderId="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horizontal="left"/>
      <protection/>
    </xf>
    <xf numFmtId="11" fontId="10" fillId="33" borderId="10" xfId="0" applyNumberFormat="1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/>
      <protection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/>
    </xf>
    <xf numFmtId="49" fontId="15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Font="1" applyBorder="1" applyAlignment="1">
      <alignment horizontal="left"/>
    </xf>
    <xf numFmtId="0" fontId="15" fillId="0" borderId="1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49" fontId="15" fillId="0" borderId="0" xfId="0" applyNumberFormat="1" applyFont="1" applyBorder="1" applyAlignment="1" applyProtection="1">
      <alignment horizontal="center" vertical="justify"/>
      <protection/>
    </xf>
    <xf numFmtId="49" fontId="10" fillId="0" borderId="0" xfId="0" applyNumberFormat="1" applyFont="1" applyBorder="1" applyAlignment="1" applyProtection="1">
      <alignment horizontal="center" vertical="justify"/>
      <protection/>
    </xf>
    <xf numFmtId="49" fontId="10" fillId="0" borderId="0" xfId="0" applyNumberFormat="1" applyFont="1" applyBorder="1" applyAlignment="1" applyProtection="1">
      <alignment horizontal="center" vertical="justify" wrapText="1"/>
      <protection/>
    </xf>
    <xf numFmtId="0" fontId="19" fillId="0" borderId="0" xfId="0" applyNumberFormat="1" applyFont="1" applyBorder="1" applyAlignment="1" applyProtection="1">
      <alignment horizontal="center" vertical="justify"/>
      <protection/>
    </xf>
    <xf numFmtId="49" fontId="19" fillId="0" borderId="0" xfId="0" applyNumberFormat="1" applyFont="1" applyBorder="1" applyAlignment="1" applyProtection="1">
      <alignment horizontal="left" vertical="justify"/>
      <protection/>
    </xf>
    <xf numFmtId="0" fontId="19" fillId="0" borderId="0" xfId="0" applyNumberFormat="1" applyFont="1" applyBorder="1" applyAlignment="1" applyProtection="1">
      <alignment horizontal="left" vertical="justify"/>
      <protection/>
    </xf>
    <xf numFmtId="49" fontId="32" fillId="0" borderId="0" xfId="0" applyNumberFormat="1" applyFont="1" applyBorder="1" applyAlignment="1" applyProtection="1">
      <alignment horizontal="left" vertical="justify"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49" fontId="32" fillId="0" borderId="0" xfId="0" applyNumberFormat="1" applyFont="1" applyBorder="1" applyAlignment="1" applyProtection="1">
      <alignment horizontal="center" vertical="justify" wrapText="1"/>
      <protection/>
    </xf>
    <xf numFmtId="0" fontId="32" fillId="0" borderId="0" xfId="0" applyFont="1" applyBorder="1" applyAlignment="1" applyProtection="1">
      <alignment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0" fontId="3" fillId="0" borderId="25" xfId="0" applyNumberFormat="1" applyFont="1" applyBorder="1" applyAlignment="1" applyProtection="1">
      <alignment horizontal="center" wrapText="1"/>
      <protection/>
    </xf>
    <xf numFmtId="0" fontId="3" fillId="0" borderId="26" xfId="0" applyNumberFormat="1" applyFont="1" applyBorder="1" applyAlignment="1" applyProtection="1">
      <alignment horizontal="center" wrapText="1"/>
      <protection/>
    </xf>
    <xf numFmtId="0" fontId="3" fillId="0" borderId="47" xfId="0" applyNumberFormat="1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3" fillId="0" borderId="46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0" fontId="3" fillId="0" borderId="25" xfId="0" applyNumberFormat="1" applyFont="1" applyBorder="1" applyAlignment="1" applyProtection="1">
      <alignment horizontal="center" wrapText="1"/>
      <protection/>
    </xf>
    <xf numFmtId="0" fontId="3" fillId="0" borderId="26" xfId="0" applyNumberFormat="1" applyFont="1" applyBorder="1" applyAlignment="1" applyProtection="1">
      <alignment horizontal="center" wrapText="1"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horizontal="center"/>
      <protection/>
    </xf>
    <xf numFmtId="0" fontId="3" fillId="0" borderId="26" xfId="0" applyNumberFormat="1" applyFont="1" applyBorder="1" applyAlignment="1" applyProtection="1">
      <alignment horizontal="center"/>
      <protection/>
    </xf>
    <xf numFmtId="0" fontId="3" fillId="0" borderId="4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 wrapText="1"/>
      <protection/>
    </xf>
    <xf numFmtId="49" fontId="3" fillId="0" borderId="29" xfId="0" applyNumberFormat="1" applyFont="1" applyBorder="1" applyAlignment="1" applyProtection="1">
      <alignment horizontal="center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0" fontId="3" fillId="0" borderId="30" xfId="0" applyNumberFormat="1" applyFont="1" applyBorder="1" applyAlignment="1" applyProtection="1">
      <alignment horizontal="center" wrapText="1"/>
      <protection/>
    </xf>
    <xf numFmtId="0" fontId="3" fillId="0" borderId="31" xfId="0" applyNumberFormat="1" applyFont="1" applyBorder="1" applyAlignment="1" applyProtection="1">
      <alignment horizontal="center" wrapText="1"/>
      <protection/>
    </xf>
    <xf numFmtId="0" fontId="3" fillId="0" borderId="29" xfId="0" applyNumberFormat="1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horizontal="center"/>
      <protection/>
    </xf>
    <xf numFmtId="0" fontId="3" fillId="0" borderId="31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0" fontId="3" fillId="0" borderId="23" xfId="0" applyNumberFormat="1" applyFont="1" applyBorder="1" applyAlignment="1" applyProtection="1">
      <alignment horizontal="center"/>
      <protection/>
    </xf>
    <xf numFmtId="0" fontId="3" fillId="0" borderId="32" xfId="0" applyNumberFormat="1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center"/>
      <protection/>
    </xf>
    <xf numFmtId="0" fontId="3" fillId="0" borderId="34" xfId="0" applyNumberFormat="1" applyFont="1" applyBorder="1" applyAlignment="1" applyProtection="1">
      <alignment horizontal="center"/>
      <protection/>
    </xf>
    <xf numFmtId="0" fontId="3" fillId="0" borderId="21" xfId="0" applyNumberFormat="1" applyFont="1" applyBorder="1" applyAlignment="1" applyProtection="1">
      <alignment horizontal="center"/>
      <protection/>
    </xf>
    <xf numFmtId="0" fontId="3" fillId="0" borderId="35" xfId="0" applyNumberFormat="1" applyFont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center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 wrapText="1"/>
      <protection/>
    </xf>
    <xf numFmtId="0" fontId="3" fillId="0" borderId="38" xfId="0" applyNumberFormat="1" applyFont="1" applyBorder="1" applyAlignment="1" applyProtection="1">
      <alignment horizontal="center" wrapText="1"/>
      <protection/>
    </xf>
    <xf numFmtId="0" fontId="3" fillId="0" borderId="39" xfId="0" applyNumberFormat="1" applyFont="1" applyBorder="1" applyAlignment="1" applyProtection="1">
      <alignment horizontal="center" wrapText="1"/>
      <protection/>
    </xf>
    <xf numFmtId="0" fontId="3" fillId="0" borderId="37" xfId="0" applyNumberFormat="1" applyFont="1" applyBorder="1" applyAlignment="1" applyProtection="1">
      <alignment horizontal="center"/>
      <protection/>
    </xf>
    <xf numFmtId="0" fontId="3" fillId="0" borderId="38" xfId="0" applyNumberFormat="1" applyFont="1" applyBorder="1" applyAlignment="1" applyProtection="1">
      <alignment horizontal="center"/>
      <protection/>
    </xf>
    <xf numFmtId="0" fontId="3" fillId="0" borderId="39" xfId="0" applyNumberFormat="1" applyFont="1" applyBorder="1" applyAlignment="1" applyProtection="1">
      <alignment horizontal="center"/>
      <protection/>
    </xf>
    <xf numFmtId="0" fontId="3" fillId="0" borderId="40" xfId="0" applyNumberFormat="1" applyFont="1" applyBorder="1" applyAlignment="1" applyProtection="1">
      <alignment horizontal="center"/>
      <protection/>
    </xf>
    <xf numFmtId="0" fontId="3" fillId="0" borderId="41" xfId="0" applyNumberFormat="1" applyFont="1" applyBorder="1" applyAlignment="1" applyProtection="1">
      <alignment horizontal="center"/>
      <protection/>
    </xf>
    <xf numFmtId="0" fontId="3" fillId="0" borderId="42" xfId="0" applyNumberFormat="1" applyFont="1" applyBorder="1" applyAlignment="1" applyProtection="1">
      <alignment horizontal="center"/>
      <protection/>
    </xf>
    <xf numFmtId="0" fontId="3" fillId="0" borderId="36" xfId="0" applyNumberFormat="1" applyFont="1" applyBorder="1" applyAlignment="1" applyProtection="1">
      <alignment horizontal="center"/>
      <protection/>
    </xf>
    <xf numFmtId="0" fontId="3" fillId="0" borderId="4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18" fillId="0" borderId="0" xfId="50" applyFont="1" applyFill="1" applyBorder="1" applyAlignment="1">
      <alignment horizontal="left"/>
      <protection/>
    </xf>
    <xf numFmtId="0" fontId="5" fillId="0" borderId="0" xfId="0" applyFont="1" applyFill="1" applyBorder="1" applyAlignment="1" applyProtection="1">
      <alignment horizontal="right" vertical="top"/>
      <protection/>
    </xf>
    <xf numFmtId="194" fontId="5" fillId="0" borderId="0" xfId="59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Fill="1" applyBorder="1" applyAlignment="1" applyProtection="1">
      <alignment vertical="top" wrapText="1"/>
      <protection/>
    </xf>
    <xf numFmtId="0" fontId="16" fillId="0" borderId="0" xfId="0" applyFont="1" applyBorder="1" applyAlignment="1" applyProtection="1">
      <alignment vertical="top" wrapText="1"/>
      <protection/>
    </xf>
    <xf numFmtId="0" fontId="18" fillId="0" borderId="0" xfId="50" applyFont="1" applyFill="1" applyBorder="1" applyAlignment="1">
      <alignment horizontal="left" vertical="top"/>
      <protection/>
    </xf>
    <xf numFmtId="0" fontId="16" fillId="0" borderId="0" xfId="0" applyNumberFormat="1" applyFont="1" applyBorder="1" applyAlignment="1" applyProtection="1">
      <alignment vertical="top"/>
      <protection/>
    </xf>
    <xf numFmtId="0" fontId="10" fillId="0" borderId="48" xfId="0" applyFont="1" applyBorder="1" applyAlignment="1" applyProtection="1">
      <alignment horizontal="left" vertical="top" wrapText="1"/>
      <protection/>
    </xf>
    <xf numFmtId="0" fontId="10" fillId="0" borderId="49" xfId="0" applyFont="1" applyBorder="1" applyAlignment="1" applyProtection="1">
      <alignment horizontal="left" vertical="top" wrapText="1"/>
      <protection/>
    </xf>
    <xf numFmtId="0" fontId="10" fillId="0" borderId="50" xfId="0" applyFont="1" applyBorder="1" applyAlignment="1" applyProtection="1">
      <alignment horizontal="left" vertical="top" wrapText="1"/>
      <protection/>
    </xf>
    <xf numFmtId="0" fontId="10" fillId="0" borderId="48" xfId="0" applyFont="1" applyBorder="1" applyAlignment="1" applyProtection="1">
      <alignment horizontal="right" vertical="top" wrapText="1"/>
      <protection/>
    </xf>
    <xf numFmtId="0" fontId="10" fillId="0" borderId="49" xfId="0" applyFont="1" applyBorder="1" applyAlignment="1" applyProtection="1">
      <alignment horizontal="right" vertical="top" wrapText="1"/>
      <protection/>
    </xf>
    <xf numFmtId="0" fontId="10" fillId="0" borderId="50" xfId="0" applyFont="1" applyBorder="1" applyAlignment="1" applyProtection="1">
      <alignment horizontal="right" vertical="top" wrapText="1"/>
      <protection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1" fontId="10" fillId="0" borderId="28" xfId="0" applyNumberFormat="1" applyFont="1" applyFill="1" applyBorder="1" applyAlignment="1" applyProtection="1">
      <alignment horizontal="center" vertical="center"/>
      <protection/>
    </xf>
    <xf numFmtId="1" fontId="10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Border="1" applyAlignment="1" applyProtection="1">
      <alignment horizontal="center" vertical="center"/>
      <protection/>
    </xf>
    <xf numFmtId="0" fontId="10" fillId="0" borderId="51" xfId="0" applyNumberFormat="1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1" fontId="17" fillId="0" borderId="28" xfId="0" applyNumberFormat="1" applyFont="1" applyFill="1" applyBorder="1" applyAlignment="1" applyProtection="1">
      <alignment horizontal="center" vertical="center"/>
      <protection/>
    </xf>
    <xf numFmtId="1" fontId="17" fillId="0" borderId="51" xfId="0" applyNumberFormat="1" applyFont="1" applyFill="1" applyBorder="1" applyAlignment="1" applyProtection="1">
      <alignment horizontal="center" vertical="center"/>
      <protection/>
    </xf>
    <xf numFmtId="1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31" xfId="0" applyNumberFormat="1" applyFont="1" applyFill="1" applyBorder="1" applyAlignment="1" applyProtection="1">
      <alignment horizontal="center" vertical="center"/>
      <protection/>
    </xf>
    <xf numFmtId="49" fontId="15" fillId="0" borderId="28" xfId="0" applyNumberFormat="1" applyFont="1" applyBorder="1" applyAlignment="1" applyProtection="1">
      <alignment horizontal="center" vertical="center" wrapText="1"/>
      <protection/>
    </xf>
    <xf numFmtId="49" fontId="15" fillId="0" borderId="52" xfId="0" applyNumberFormat="1" applyFont="1" applyBorder="1" applyAlignment="1" applyProtection="1">
      <alignment horizontal="center" vertical="center" wrapText="1"/>
      <protection/>
    </xf>
    <xf numFmtId="49" fontId="15" fillId="0" borderId="33" xfId="0" applyNumberFormat="1" applyFont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32" xfId="0" applyNumberFormat="1" applyFont="1" applyFill="1" applyBorder="1" applyAlignment="1" applyProtection="1">
      <alignment horizontal="center" vertical="center" shrinkToFit="1"/>
      <protection/>
    </xf>
    <xf numFmtId="0" fontId="10" fillId="0" borderId="51" xfId="0" applyNumberFormat="1" applyFont="1" applyFill="1" applyBorder="1" applyAlignment="1" applyProtection="1">
      <alignment horizontal="center" vertical="center" shrinkToFit="1"/>
      <protection/>
    </xf>
    <xf numFmtId="0" fontId="10" fillId="0" borderId="33" xfId="0" applyNumberFormat="1" applyFont="1" applyFill="1" applyBorder="1" applyAlignment="1" applyProtection="1">
      <alignment horizontal="center" vertical="center" shrinkToFit="1"/>
      <protection/>
    </xf>
    <xf numFmtId="1" fontId="17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 shrinkToFit="1"/>
      <protection/>
    </xf>
    <xf numFmtId="1" fontId="17" fillId="0" borderId="29" xfId="0" applyNumberFormat="1" applyFont="1" applyFill="1" applyBorder="1" applyAlignment="1" applyProtection="1">
      <alignment horizontal="center" vertical="center"/>
      <protection/>
    </xf>
    <xf numFmtId="1" fontId="17" fillId="0" borderId="31" xfId="0" applyNumberFormat="1" applyFont="1" applyFill="1" applyBorder="1" applyAlignment="1" applyProtection="1">
      <alignment horizontal="center" vertical="center"/>
      <protection/>
    </xf>
    <xf numFmtId="0" fontId="15" fillId="0" borderId="2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49" fontId="15" fillId="0" borderId="28" xfId="0" applyNumberFormat="1" applyFont="1" applyBorder="1" applyAlignment="1" applyProtection="1">
      <alignment horizontal="center" vertical="center" wrapText="1"/>
      <protection/>
    </xf>
    <xf numFmtId="49" fontId="15" fillId="0" borderId="52" xfId="0" applyNumberFormat="1" applyFont="1" applyBorder="1" applyAlignment="1" applyProtection="1">
      <alignment horizontal="center" vertical="center" wrapText="1"/>
      <protection/>
    </xf>
    <xf numFmtId="49" fontId="15" fillId="0" borderId="33" xfId="0" applyNumberFormat="1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left" vertical="center" wrapText="1"/>
      <protection/>
    </xf>
    <xf numFmtId="0" fontId="15" fillId="0" borderId="52" xfId="0" applyFont="1" applyBorder="1" applyAlignment="1" applyProtection="1">
      <alignment horizontal="left" vertical="center" wrapText="1"/>
      <protection/>
    </xf>
    <xf numFmtId="0" fontId="15" fillId="0" borderId="33" xfId="0" applyFont="1" applyBorder="1" applyAlignment="1" applyProtection="1">
      <alignment horizontal="left" vertical="center" wrapText="1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Border="1" applyAlignment="1" applyProtection="1">
      <alignment horizontal="center" vertical="center" wrapText="1"/>
      <protection/>
    </xf>
    <xf numFmtId="0" fontId="10" fillId="0" borderId="51" xfId="0" applyNumberFormat="1" applyFont="1" applyBorder="1" applyAlignment="1" applyProtection="1">
      <alignment horizontal="center" vertical="center" wrapText="1"/>
      <protection/>
    </xf>
    <xf numFmtId="0" fontId="10" fillId="0" borderId="32" xfId="0" applyNumberFormat="1" applyFont="1" applyBorder="1" applyAlignment="1" applyProtection="1">
      <alignment horizontal="center" vertical="center" wrapText="1"/>
      <protection/>
    </xf>
    <xf numFmtId="0" fontId="10" fillId="0" borderId="33" xfId="0" applyNumberFormat="1" applyFont="1" applyBorder="1" applyAlignment="1" applyProtection="1">
      <alignment horizontal="center" vertical="center" wrapText="1"/>
      <protection/>
    </xf>
    <xf numFmtId="0" fontId="10" fillId="0" borderId="28" xfId="0" applyNumberFormat="1" applyFont="1" applyBorder="1" applyAlignment="1" applyProtection="1">
      <alignment horizontal="center" vertical="center"/>
      <protection/>
    </xf>
    <xf numFmtId="0" fontId="10" fillId="0" borderId="51" xfId="0" applyNumberFormat="1" applyFont="1" applyBorder="1" applyAlignment="1" applyProtection="1">
      <alignment horizontal="center" vertical="center"/>
      <protection/>
    </xf>
    <xf numFmtId="1" fontId="17" fillId="0" borderId="29" xfId="0" applyNumberFormat="1" applyFont="1" applyFill="1" applyBorder="1" applyAlignment="1" applyProtection="1">
      <alignment horizontal="center" vertical="center"/>
      <protection/>
    </xf>
    <xf numFmtId="1" fontId="17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1" fontId="17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Border="1" applyAlignment="1" applyProtection="1">
      <alignment horizontal="center" vertical="center"/>
      <protection/>
    </xf>
    <xf numFmtId="0" fontId="10" fillId="0" borderId="32" xfId="0" applyNumberFormat="1" applyFont="1" applyBorder="1" applyAlignment="1" applyProtection="1">
      <alignment horizontal="center" vertical="center"/>
      <protection/>
    </xf>
    <xf numFmtId="0" fontId="10" fillId="0" borderId="53" xfId="0" applyNumberFormat="1" applyFont="1" applyBorder="1" applyAlignment="1" applyProtection="1">
      <alignment horizontal="center" vertical="center"/>
      <protection/>
    </xf>
    <xf numFmtId="0" fontId="10" fillId="0" borderId="53" xfId="0" applyNumberFormat="1" applyFont="1" applyFill="1" applyBorder="1" applyAlignment="1" applyProtection="1">
      <alignment horizontal="center" vertical="center" shrinkToFit="1"/>
      <protection/>
    </xf>
    <xf numFmtId="0" fontId="10" fillId="0" borderId="54" xfId="0" applyNumberFormat="1" applyFont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 shrinkToFit="1"/>
      <protection/>
    </xf>
    <xf numFmtId="0" fontId="10" fillId="0" borderId="55" xfId="0" applyNumberFormat="1" applyFont="1" applyBorder="1" applyAlignment="1" applyProtection="1">
      <alignment horizontal="center" vertical="center"/>
      <protection/>
    </xf>
    <xf numFmtId="49" fontId="5" fillId="0" borderId="45" xfId="0" applyNumberFormat="1" applyFont="1" applyBorder="1" applyAlignment="1" applyProtection="1">
      <alignment horizontal="center" vertical="justify"/>
      <protection/>
    </xf>
    <xf numFmtId="0" fontId="10" fillId="0" borderId="10" xfId="0" applyNumberFormat="1" applyFont="1" applyBorder="1" applyAlignment="1" applyProtection="1">
      <alignment horizontal="center"/>
      <protection/>
    </xf>
    <xf numFmtId="0" fontId="10" fillId="0" borderId="56" xfId="0" applyNumberFormat="1" applyFont="1" applyBorder="1" applyAlignment="1" applyProtection="1">
      <alignment horizontal="center" vertical="center"/>
      <protection/>
    </xf>
    <xf numFmtId="0" fontId="10" fillId="0" borderId="56" xfId="0" applyNumberFormat="1" applyFont="1" applyFill="1" applyBorder="1" applyAlignment="1" applyProtection="1">
      <alignment horizontal="center" vertical="center" shrinkToFit="1"/>
      <protection/>
    </xf>
    <xf numFmtId="0" fontId="10" fillId="0" borderId="57" xfId="0" applyNumberFormat="1" applyFont="1" applyBorder="1" applyAlignment="1" applyProtection="1">
      <alignment horizontal="center" vertical="center"/>
      <protection/>
    </xf>
    <xf numFmtId="0" fontId="10" fillId="0" borderId="58" xfId="0" applyNumberFormat="1" applyFont="1" applyBorder="1" applyAlignment="1" applyProtection="1">
      <alignment horizontal="center" vertical="center"/>
      <protection/>
    </xf>
    <xf numFmtId="0" fontId="10" fillId="0" borderId="56" xfId="0" applyNumberFormat="1" applyFont="1" applyFill="1" applyBorder="1" applyAlignment="1" applyProtection="1">
      <alignment horizontal="center" vertical="center" shrinkToFit="1"/>
      <protection/>
    </xf>
    <xf numFmtId="0" fontId="10" fillId="0" borderId="53" xfId="0" applyNumberFormat="1" applyFont="1" applyFill="1" applyBorder="1" applyAlignment="1" applyProtection="1">
      <alignment horizontal="center" vertical="center" shrinkToFit="1"/>
      <protection/>
    </xf>
    <xf numFmtId="0" fontId="10" fillId="0" borderId="54" xfId="0" applyNumberFormat="1" applyFont="1" applyFill="1" applyBorder="1" applyAlignment="1" applyProtection="1">
      <alignment horizontal="center" vertical="center" shrinkToFit="1"/>
      <protection/>
    </xf>
    <xf numFmtId="0" fontId="10" fillId="0" borderId="48" xfId="0" applyNumberFormat="1" applyFont="1" applyBorder="1" applyAlignment="1" applyProtection="1">
      <alignment horizontal="center" vertical="center" shrinkToFit="1"/>
      <protection/>
    </xf>
    <xf numFmtId="0" fontId="10" fillId="0" borderId="50" xfId="0" applyNumberFormat="1" applyFont="1" applyBorder="1" applyAlignment="1" applyProtection="1">
      <alignment horizontal="center" vertical="center" shrinkToFit="1"/>
      <protection/>
    </xf>
    <xf numFmtId="0" fontId="10" fillId="0" borderId="48" xfId="0" applyNumberFormat="1" applyFont="1" applyBorder="1" applyAlignment="1" applyProtection="1">
      <alignment horizontal="center" shrinkToFit="1"/>
      <protection/>
    </xf>
    <xf numFmtId="0" fontId="10" fillId="0" borderId="59" xfId="0" applyNumberFormat="1" applyFont="1" applyBorder="1" applyAlignment="1" applyProtection="1">
      <alignment horizontal="center" shrinkToFit="1"/>
      <protection/>
    </xf>
    <xf numFmtId="0" fontId="10" fillId="0" borderId="59" xfId="0" applyNumberFormat="1" applyFont="1" applyFill="1" applyBorder="1" applyAlignment="1" applyProtection="1">
      <alignment horizontal="center" vertical="center" shrinkToFit="1"/>
      <protection/>
    </xf>
    <xf numFmtId="0" fontId="10" fillId="0" borderId="48" xfId="0" applyFont="1" applyBorder="1" applyAlignment="1" applyProtection="1">
      <alignment horizontal="right" wrapText="1"/>
      <protection/>
    </xf>
    <xf numFmtId="0" fontId="10" fillId="0" borderId="49" xfId="0" applyFont="1" applyBorder="1" applyAlignment="1" applyProtection="1">
      <alignment horizontal="right" wrapText="1"/>
      <protection/>
    </xf>
    <xf numFmtId="0" fontId="10" fillId="0" borderId="50" xfId="0" applyFont="1" applyBorder="1" applyAlignment="1" applyProtection="1">
      <alignment horizontal="right" wrapText="1"/>
      <protection/>
    </xf>
    <xf numFmtId="0" fontId="10" fillId="0" borderId="56" xfId="0" applyNumberFormat="1" applyFont="1" applyBorder="1" applyAlignment="1" applyProtection="1">
      <alignment horizontal="center" vertical="center" wrapText="1"/>
      <protection/>
    </xf>
    <xf numFmtId="0" fontId="10" fillId="0" borderId="54" xfId="0" applyNumberFormat="1" applyFont="1" applyBorder="1" applyAlignment="1" applyProtection="1">
      <alignment horizontal="center" vertical="center" wrapText="1"/>
      <protection/>
    </xf>
    <xf numFmtId="0" fontId="10" fillId="0" borderId="56" xfId="0" applyFont="1" applyBorder="1" applyAlignment="1" applyProtection="1">
      <alignment horizontal="center" wrapText="1"/>
      <protection/>
    </xf>
    <xf numFmtId="0" fontId="10" fillId="0" borderId="53" xfId="0" applyFont="1" applyBorder="1" applyAlignment="1" applyProtection="1">
      <alignment horizontal="center" wrapText="1"/>
      <protection/>
    </xf>
    <xf numFmtId="0" fontId="10" fillId="0" borderId="40" xfId="0" applyFont="1" applyBorder="1" applyAlignment="1" applyProtection="1">
      <alignment horizontal="center" wrapText="1"/>
      <protection/>
    </xf>
    <xf numFmtId="0" fontId="10" fillId="0" borderId="54" xfId="0" applyFont="1" applyBorder="1" applyAlignment="1" applyProtection="1">
      <alignment horizontal="center" wrapText="1"/>
      <protection/>
    </xf>
    <xf numFmtId="1" fontId="17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10" fillId="0" borderId="28" xfId="0" applyNumberFormat="1" applyFont="1" applyBorder="1" applyAlignment="1" applyProtection="1">
      <alignment horizontal="center" vertical="center" wrapText="1"/>
      <protection/>
    </xf>
    <xf numFmtId="0" fontId="10" fillId="0" borderId="51" xfId="0" applyNumberFormat="1" applyFont="1" applyBorder="1" applyAlignment="1" applyProtection="1">
      <alignment horizontal="center" vertical="center" wrapText="1"/>
      <protection/>
    </xf>
    <xf numFmtId="0" fontId="10" fillId="0" borderId="32" xfId="0" applyNumberFormat="1" applyFont="1" applyBorder="1" applyAlignment="1" applyProtection="1">
      <alignment horizontal="center" vertical="center" wrapText="1"/>
      <protection/>
    </xf>
    <xf numFmtId="0" fontId="10" fillId="0" borderId="52" xfId="0" applyNumberFormat="1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wrapText="1"/>
      <protection/>
    </xf>
    <xf numFmtId="0" fontId="10" fillId="0" borderId="49" xfId="0" applyFont="1" applyBorder="1" applyAlignment="1" applyProtection="1">
      <alignment horizontal="center" wrapText="1"/>
      <protection/>
    </xf>
    <xf numFmtId="1" fontId="10" fillId="0" borderId="48" xfId="0" applyNumberFormat="1" applyFont="1" applyBorder="1" applyAlignment="1" applyProtection="1">
      <alignment horizontal="center" vertical="center" shrinkToFit="1"/>
      <protection/>
    </xf>
    <xf numFmtId="1" fontId="10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Border="1" applyAlignment="1" applyProtection="1">
      <alignment horizontal="center" shrinkToFit="1"/>
      <protection/>
    </xf>
    <xf numFmtId="0" fontId="10" fillId="0" borderId="46" xfId="0" applyNumberFormat="1" applyFont="1" applyBorder="1" applyAlignment="1" applyProtection="1">
      <alignment horizontal="center" vertical="center"/>
      <protection/>
    </xf>
    <xf numFmtId="0" fontId="10" fillId="0" borderId="60" xfId="0" applyNumberFormat="1" applyFont="1" applyBorder="1" applyAlignment="1" applyProtection="1">
      <alignment horizontal="center" vertical="center"/>
      <protection/>
    </xf>
    <xf numFmtId="0" fontId="10" fillId="0" borderId="47" xfId="0" applyNumberFormat="1" applyFont="1" applyBorder="1" applyAlignment="1" applyProtection="1">
      <alignment horizontal="center" vertical="center"/>
      <protection/>
    </xf>
    <xf numFmtId="0" fontId="10" fillId="0" borderId="61" xfId="0" applyNumberFormat="1" applyFont="1" applyBorder="1" applyAlignment="1" applyProtection="1">
      <alignment horizontal="center" vertical="center"/>
      <protection/>
    </xf>
    <xf numFmtId="0" fontId="10" fillId="0" borderId="62" xfId="0" applyNumberFormat="1" applyFont="1" applyBorder="1" applyAlignment="1" applyProtection="1">
      <alignment horizontal="center" vertical="center" shrinkToFit="1"/>
      <protection/>
    </xf>
    <xf numFmtId="0" fontId="10" fillId="0" borderId="60" xfId="0" applyNumberFormat="1" applyFont="1" applyBorder="1" applyAlignment="1" applyProtection="1">
      <alignment horizontal="center" vertical="center" shrinkToFit="1"/>
      <protection/>
    </xf>
    <xf numFmtId="0" fontId="10" fillId="0" borderId="47" xfId="0" applyNumberFormat="1" applyFont="1" applyBorder="1" applyAlignment="1" applyProtection="1">
      <alignment horizontal="center" vertical="center" shrinkToFit="1"/>
      <protection/>
    </xf>
    <xf numFmtId="0" fontId="10" fillId="0" borderId="25" xfId="0" applyNumberFormat="1" applyFont="1" applyBorder="1" applyAlignment="1" applyProtection="1">
      <alignment horizontal="center" vertical="center"/>
      <protection/>
    </xf>
    <xf numFmtId="1" fontId="10" fillId="0" borderId="48" xfId="0" applyNumberFormat="1" applyFont="1" applyBorder="1" applyAlignment="1" applyProtection="1">
      <alignment horizontal="center" vertical="center"/>
      <protection/>
    </xf>
    <xf numFmtId="0" fontId="10" fillId="0" borderId="50" xfId="0" applyNumberFormat="1" applyFont="1" applyBorder="1" applyAlignment="1" applyProtection="1">
      <alignment horizontal="center" vertical="center"/>
      <protection/>
    </xf>
    <xf numFmtId="0" fontId="10" fillId="0" borderId="26" xfId="0" applyNumberFormat="1" applyFont="1" applyBorder="1" applyAlignment="1" applyProtection="1">
      <alignment horizontal="center" vertical="center"/>
      <protection/>
    </xf>
    <xf numFmtId="1" fontId="10" fillId="0" borderId="60" xfId="0" applyNumberFormat="1" applyFont="1" applyFill="1" applyBorder="1" applyAlignment="1" applyProtection="1">
      <alignment horizontal="center" vertical="center"/>
      <protection/>
    </xf>
    <xf numFmtId="1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Border="1" applyAlignment="1" applyProtection="1">
      <alignment horizontal="center" vertical="center"/>
      <protection/>
    </xf>
    <xf numFmtId="0" fontId="10" fillId="0" borderId="61" xfId="0" applyNumberFormat="1" applyFont="1" applyBorder="1" applyAlignment="1" applyProtection="1">
      <alignment horizontal="center" vertical="center" shrinkToFit="1"/>
      <protection/>
    </xf>
    <xf numFmtId="0" fontId="10" fillId="0" borderId="48" xfId="0" applyFont="1" applyBorder="1" applyAlignment="1" applyProtection="1">
      <alignment horizontal="center" wrapText="1"/>
      <protection/>
    </xf>
    <xf numFmtId="0" fontId="10" fillId="0" borderId="49" xfId="0" applyFont="1" applyBorder="1" applyAlignment="1" applyProtection="1">
      <alignment horizontal="center" wrapText="1"/>
      <protection/>
    </xf>
    <xf numFmtId="0" fontId="10" fillId="0" borderId="63" xfId="0" applyFont="1" applyBorder="1" applyAlignment="1" applyProtection="1">
      <alignment horizontal="center" wrapText="1"/>
      <protection/>
    </xf>
    <xf numFmtId="0" fontId="10" fillId="0" borderId="50" xfId="0" applyFont="1" applyBorder="1" applyAlignment="1" applyProtection="1">
      <alignment horizontal="center" wrapText="1"/>
      <protection/>
    </xf>
    <xf numFmtId="49" fontId="15" fillId="0" borderId="46" xfId="0" applyNumberFormat="1" applyFont="1" applyBorder="1" applyAlignment="1" applyProtection="1">
      <alignment horizontal="center" vertical="center" wrapText="1"/>
      <protection/>
    </xf>
    <xf numFmtId="49" fontId="15" fillId="0" borderId="62" xfId="0" applyNumberFormat="1" applyFont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left" vertical="center" wrapText="1"/>
      <protection/>
    </xf>
    <xf numFmtId="0" fontId="15" fillId="0" borderId="62" xfId="0" applyFont="1" applyFill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 applyProtection="1">
      <alignment horizontal="left" vertical="center" wrapText="1"/>
      <protection/>
    </xf>
    <xf numFmtId="0" fontId="10" fillId="0" borderId="46" xfId="0" applyNumberFormat="1" applyFont="1" applyBorder="1" applyAlignment="1" applyProtection="1">
      <alignment horizontal="center" vertical="center" wrapText="1"/>
      <protection/>
    </xf>
    <xf numFmtId="0" fontId="10" fillId="0" borderId="60" xfId="0" applyNumberFormat="1" applyFont="1" applyBorder="1" applyAlignment="1" applyProtection="1">
      <alignment horizontal="center" vertical="center" wrapText="1"/>
      <protection/>
    </xf>
    <xf numFmtId="1" fontId="17" fillId="0" borderId="24" xfId="0" applyNumberFormat="1" applyFont="1" applyFill="1" applyBorder="1" applyAlignment="1" applyProtection="1">
      <alignment horizontal="center" vertical="center"/>
      <protection/>
    </xf>
    <xf numFmtId="1" fontId="17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Border="1" applyAlignment="1" applyProtection="1">
      <alignment horizontal="center" wrapText="1"/>
      <protection/>
    </xf>
    <xf numFmtId="0" fontId="10" fillId="0" borderId="50" xfId="0" applyNumberFormat="1" applyFont="1" applyBorder="1" applyAlignment="1" applyProtection="1">
      <alignment horizontal="center" wrapText="1"/>
      <protection/>
    </xf>
    <xf numFmtId="0" fontId="10" fillId="0" borderId="42" xfId="0" applyNumberFormat="1" applyFont="1" applyFill="1" applyBorder="1" applyAlignment="1" applyProtection="1">
      <alignment horizontal="center" vertical="center" shrinkToFit="1"/>
      <protection/>
    </xf>
    <xf numFmtId="0" fontId="10" fillId="0" borderId="64" xfId="0" applyNumberFormat="1" applyFont="1" applyFill="1" applyBorder="1" applyAlignment="1" applyProtection="1">
      <alignment horizontal="center" vertical="center" shrinkToFit="1"/>
      <protection/>
    </xf>
    <xf numFmtId="0" fontId="10" fillId="0" borderId="48" xfId="0" applyFont="1" applyBorder="1" applyAlignment="1" applyProtection="1">
      <alignment horizontal="right" wrapText="1"/>
      <protection/>
    </xf>
    <xf numFmtId="0" fontId="10" fillId="0" borderId="49" xfId="0" applyFont="1" applyBorder="1" applyAlignment="1" applyProtection="1">
      <alignment horizontal="right" wrapText="1"/>
      <protection/>
    </xf>
    <xf numFmtId="0" fontId="10" fillId="0" borderId="50" xfId="0" applyFont="1" applyBorder="1" applyAlignment="1" applyProtection="1">
      <alignment horizontal="right" wrapText="1"/>
      <protection/>
    </xf>
    <xf numFmtId="0" fontId="10" fillId="0" borderId="56" xfId="0" applyNumberFormat="1" applyFont="1" applyBorder="1" applyAlignment="1" applyProtection="1">
      <alignment horizontal="center" vertical="center" wrapText="1"/>
      <protection/>
    </xf>
    <xf numFmtId="0" fontId="10" fillId="0" borderId="54" xfId="0" applyNumberFormat="1" applyFont="1" applyBorder="1" applyAlignment="1" applyProtection="1">
      <alignment horizontal="center" vertical="center" wrapText="1"/>
      <protection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1" fontId="17" fillId="0" borderId="28" xfId="0" applyNumberFormat="1" applyFont="1" applyFill="1" applyBorder="1" applyAlignment="1" applyProtection="1">
      <alignment horizontal="center" vertical="center"/>
      <protection/>
    </xf>
    <xf numFmtId="1" fontId="17" fillId="0" borderId="51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51" xfId="0" applyNumberFormat="1" applyFont="1" applyFill="1" applyBorder="1" applyAlignment="1" applyProtection="1">
      <alignment horizontal="center" vertical="center"/>
      <protection/>
    </xf>
    <xf numFmtId="1" fontId="10" fillId="0" borderId="33" xfId="0" applyNumberFormat="1" applyFont="1" applyFill="1" applyBorder="1" applyAlignment="1" applyProtection="1">
      <alignment horizontal="center" vertical="center"/>
      <protection/>
    </xf>
    <xf numFmtId="1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left" vertical="center" wrapText="1"/>
      <protection/>
    </xf>
    <xf numFmtId="0" fontId="15" fillId="0" borderId="52" xfId="0" applyFont="1" applyFill="1" applyBorder="1" applyAlignment="1" applyProtection="1">
      <alignment horizontal="left" vertical="center" wrapText="1"/>
      <protection/>
    </xf>
    <xf numFmtId="0" fontId="15" fillId="0" borderId="33" xfId="0" applyFont="1" applyFill="1" applyBorder="1" applyAlignment="1" applyProtection="1">
      <alignment horizontal="left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47" xfId="0" applyNumberFormat="1" applyFont="1" applyBorder="1" applyAlignment="1" applyProtection="1">
      <alignment horizontal="center" vertical="center" wrapText="1"/>
      <protection/>
    </xf>
    <xf numFmtId="0" fontId="10" fillId="0" borderId="62" xfId="0" applyNumberFormat="1" applyFont="1" applyBorder="1" applyAlignment="1" applyProtection="1">
      <alignment horizontal="center" vertical="center" wrapText="1"/>
      <protection/>
    </xf>
    <xf numFmtId="0" fontId="17" fillId="0" borderId="29" xfId="0" applyNumberFormat="1" applyFont="1" applyFill="1" applyBorder="1" applyAlignment="1" applyProtection="1">
      <alignment horizontal="center" vertical="center"/>
      <protection/>
    </xf>
    <xf numFmtId="0" fontId="17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 shrinkToFit="1"/>
      <protection/>
    </xf>
    <xf numFmtId="0" fontId="10" fillId="0" borderId="34" xfId="0" applyNumberFormat="1" applyFont="1" applyFill="1" applyBorder="1" applyAlignment="1" applyProtection="1">
      <alignment horizontal="center" vertical="center" shrinkToFit="1"/>
      <protection/>
    </xf>
    <xf numFmtId="1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left" vertical="center" wrapText="1"/>
      <protection/>
    </xf>
    <xf numFmtId="0" fontId="15" fillId="0" borderId="30" xfId="0" applyFont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0" fontId="10" fillId="0" borderId="52" xfId="0" applyNumberFormat="1" applyFont="1" applyBorder="1" applyAlignment="1" applyProtection="1">
      <alignment horizontal="center" vertical="center" wrapText="1"/>
      <protection/>
    </xf>
    <xf numFmtId="0" fontId="10" fillId="0" borderId="25" xfId="0" applyNumberFormat="1" applyFont="1" applyBorder="1" applyAlignment="1" applyProtection="1">
      <alignment horizontal="center" vertical="center"/>
      <protection/>
    </xf>
    <xf numFmtId="0" fontId="10" fillId="0" borderId="26" xfId="0" applyNumberFormat="1" applyFont="1" applyBorder="1" applyAlignment="1" applyProtection="1">
      <alignment horizontal="center" vertical="center"/>
      <protection/>
    </xf>
    <xf numFmtId="0" fontId="10" fillId="0" borderId="47" xfId="0" applyNumberFormat="1" applyFont="1" applyBorder="1" applyAlignment="1" applyProtection="1">
      <alignment horizontal="center" vertical="center"/>
      <protection/>
    </xf>
    <xf numFmtId="1" fontId="10" fillId="0" borderId="24" xfId="0" applyNumberFormat="1" applyFont="1" applyFill="1" applyBorder="1" applyAlignment="1" applyProtection="1">
      <alignment horizontal="center" vertical="center"/>
      <protection/>
    </xf>
    <xf numFmtId="1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60" xfId="0" applyNumberFormat="1" applyFont="1" applyBorder="1" applyAlignment="1" applyProtection="1">
      <alignment horizontal="center" vertical="center"/>
      <protection/>
    </xf>
    <xf numFmtId="0" fontId="10" fillId="0" borderId="48" xfId="0" applyNumberFormat="1" applyFont="1" applyBorder="1" applyAlignment="1" applyProtection="1">
      <alignment horizontal="center" vertical="center"/>
      <protection/>
    </xf>
    <xf numFmtId="0" fontId="10" fillId="0" borderId="59" xfId="0" applyNumberFormat="1" applyFont="1" applyBorder="1" applyAlignment="1" applyProtection="1">
      <alignment horizontal="center" vertical="center"/>
      <protection/>
    </xf>
    <xf numFmtId="0" fontId="10" fillId="0" borderId="24" xfId="0" applyNumberFormat="1" applyFont="1" applyBorder="1" applyAlignment="1" applyProtection="1">
      <alignment horizontal="center" vertical="center"/>
      <protection/>
    </xf>
    <xf numFmtId="0" fontId="10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34" xfId="0" applyNumberFormat="1" applyFont="1" applyBorder="1" applyAlignment="1" applyProtection="1">
      <alignment horizontal="center" vertical="center" wrapText="1"/>
      <protection/>
    </xf>
    <xf numFmtId="0" fontId="10" fillId="0" borderId="27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1" fontId="17" fillId="0" borderId="24" xfId="0" applyNumberFormat="1" applyFont="1" applyFill="1" applyBorder="1" applyAlignment="1" applyProtection="1">
      <alignment horizontal="center" vertical="center"/>
      <protection/>
    </xf>
    <xf numFmtId="1" fontId="17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horizontal="center" wrapText="1"/>
      <protection/>
    </xf>
    <xf numFmtId="1" fontId="10" fillId="0" borderId="48" xfId="0" applyNumberFormat="1" applyFont="1" applyBorder="1" applyAlignment="1" applyProtection="1">
      <alignment horizontal="center" wrapText="1"/>
      <protection/>
    </xf>
    <xf numFmtId="0" fontId="10" fillId="0" borderId="59" xfId="0" applyNumberFormat="1" applyFont="1" applyBorder="1" applyAlignment="1" applyProtection="1">
      <alignment horizontal="center" wrapText="1"/>
      <protection/>
    </xf>
    <xf numFmtId="0" fontId="10" fillId="0" borderId="65" xfId="0" applyNumberFormat="1" applyFont="1" applyBorder="1" applyAlignment="1" applyProtection="1">
      <alignment horizontal="center" vertical="center"/>
      <protection/>
    </xf>
    <xf numFmtId="0" fontId="10" fillId="0" borderId="66" xfId="0" applyNumberFormat="1" applyFont="1" applyBorder="1" applyAlignment="1" applyProtection="1">
      <alignment horizontal="center" vertical="center"/>
      <protection/>
    </xf>
    <xf numFmtId="0" fontId="10" fillId="0" borderId="67" xfId="0" applyNumberFormat="1" applyFont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 shrinkToFit="1"/>
      <protection/>
    </xf>
    <xf numFmtId="0" fontId="10" fillId="0" borderId="50" xfId="0" applyNumberFormat="1" applyFont="1" applyBorder="1" applyAlignment="1" applyProtection="1">
      <alignment horizontal="center" vertical="center"/>
      <protection/>
    </xf>
    <xf numFmtId="49" fontId="15" fillId="0" borderId="46" xfId="0" applyNumberFormat="1" applyFont="1" applyFill="1" applyBorder="1" applyAlignment="1" applyProtection="1">
      <alignment horizontal="center" vertical="center" wrapText="1"/>
      <protection/>
    </xf>
    <xf numFmtId="49" fontId="15" fillId="0" borderId="62" xfId="0" applyNumberFormat="1" applyFont="1" applyFill="1" applyBorder="1" applyAlignment="1" applyProtection="1">
      <alignment horizontal="center" vertical="center" wrapText="1"/>
      <protection/>
    </xf>
    <xf numFmtId="49" fontId="15" fillId="0" borderId="61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left" vertical="center" wrapText="1"/>
      <protection/>
    </xf>
    <xf numFmtId="0" fontId="15" fillId="0" borderId="25" xfId="0" applyFont="1" applyBorder="1" applyAlignment="1" applyProtection="1">
      <alignment horizontal="left" vertical="center" wrapText="1"/>
      <protection/>
    </xf>
    <xf numFmtId="0" fontId="15" fillId="0" borderId="47" xfId="0" applyFont="1" applyBorder="1" applyAlignment="1" applyProtection="1">
      <alignment horizontal="left" vertical="center" wrapText="1"/>
      <protection/>
    </xf>
    <xf numFmtId="1" fontId="17" fillId="0" borderId="17" xfId="0" applyNumberFormat="1" applyFont="1" applyFill="1" applyBorder="1" applyAlignment="1" applyProtection="1">
      <alignment horizontal="center" vertical="center"/>
      <protection/>
    </xf>
    <xf numFmtId="1" fontId="17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Border="1" applyAlignment="1" applyProtection="1">
      <alignment horizontal="center" vertical="center"/>
      <protection/>
    </xf>
    <xf numFmtId="0" fontId="10" fillId="0" borderId="17" xfId="0" applyNumberFormat="1" applyFont="1" applyBorder="1" applyAlignment="1" applyProtection="1">
      <alignment horizontal="center" vertical="center"/>
      <protection/>
    </xf>
    <xf numFmtId="0" fontId="10" fillId="0" borderId="18" xfId="0" applyNumberFormat="1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1" fontId="17" fillId="0" borderId="66" xfId="0" applyNumberFormat="1" applyFont="1" applyFill="1" applyBorder="1" applyAlignment="1" applyProtection="1">
      <alignment horizontal="center" vertical="center"/>
      <protection/>
    </xf>
    <xf numFmtId="1" fontId="17" fillId="0" borderId="18" xfId="0" applyNumberFormat="1" applyFont="1" applyFill="1" applyBorder="1" applyAlignment="1" applyProtection="1">
      <alignment horizontal="center" vertical="center"/>
      <protection/>
    </xf>
    <xf numFmtId="49" fontId="15" fillId="0" borderId="29" xfId="0" applyNumberFormat="1" applyFont="1" applyBorder="1" applyAlignment="1" applyProtection="1">
      <alignment horizontal="center" vertical="center" wrapText="1"/>
      <protection/>
    </xf>
    <xf numFmtId="49" fontId="18" fillId="0" borderId="30" xfId="0" applyNumberFormat="1" applyFont="1" applyBorder="1" applyAlignment="1">
      <alignment horizontal="center"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 applyProtection="1">
      <alignment horizontal="center" vertical="center"/>
      <protection/>
    </xf>
    <xf numFmtId="0" fontId="10" fillId="0" borderId="44" xfId="0" applyNumberFormat="1" applyFont="1" applyBorder="1" applyAlignment="1" applyProtection="1">
      <alignment horizontal="center" vertical="center" wrapText="1"/>
      <protection/>
    </xf>
    <xf numFmtId="0" fontId="10" fillId="0" borderId="66" xfId="0" applyNumberFormat="1" applyFont="1" applyBorder="1" applyAlignment="1" applyProtection="1">
      <alignment horizontal="center" vertical="center" wrapText="1"/>
      <protection/>
    </xf>
    <xf numFmtId="0" fontId="10" fillId="0" borderId="65" xfId="0" applyNumberFormat="1" applyFont="1" applyBorder="1" applyAlignment="1" applyProtection="1">
      <alignment horizontal="center" vertical="center" wrapText="1"/>
      <protection/>
    </xf>
    <xf numFmtId="0" fontId="10" fillId="0" borderId="45" xfId="0" applyNumberFormat="1" applyFont="1" applyBorder="1" applyAlignment="1" applyProtection="1">
      <alignment horizontal="center" vertical="center" wrapText="1"/>
      <protection/>
    </xf>
    <xf numFmtId="0" fontId="10" fillId="0" borderId="33" xfId="0" applyNumberFormat="1" applyFont="1" applyBorder="1" applyAlignment="1" applyProtection="1">
      <alignment horizontal="center" vertical="center"/>
      <protection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Border="1" applyAlignment="1" applyProtection="1">
      <alignment horizontal="center" vertical="center"/>
      <protection/>
    </xf>
    <xf numFmtId="0" fontId="10" fillId="0" borderId="34" xfId="0" applyNumberFormat="1" applyFont="1" applyBorder="1" applyAlignment="1" applyProtection="1">
      <alignment horizontal="center" vertical="center"/>
      <protection/>
    </xf>
    <xf numFmtId="0" fontId="10" fillId="0" borderId="35" xfId="0" applyNumberFormat="1" applyFont="1" applyBorder="1" applyAlignment="1" applyProtection="1">
      <alignment horizontal="center" vertical="center"/>
      <protection/>
    </xf>
    <xf numFmtId="0" fontId="10" fillId="0" borderId="61" xfId="0" applyNumberFormat="1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60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Border="1" applyAlignment="1" applyProtection="1">
      <alignment horizontal="center" vertical="center" wrapText="1"/>
      <protection/>
    </xf>
    <xf numFmtId="0" fontId="10" fillId="0" borderId="62" xfId="0" applyNumberFormat="1" applyFont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1" fontId="10" fillId="0" borderId="60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 wrapText="1"/>
      <protection/>
    </xf>
    <xf numFmtId="49" fontId="15" fillId="0" borderId="25" xfId="0" applyNumberFormat="1" applyFont="1" applyFill="1" applyBorder="1" applyAlignment="1" applyProtection="1">
      <alignment horizontal="center" vertical="center" wrapText="1"/>
      <protection/>
    </xf>
    <xf numFmtId="49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46" xfId="0" applyNumberFormat="1" applyFont="1" applyFill="1" applyBorder="1" applyAlignment="1" applyProtection="1">
      <alignment horizontal="center" vertical="center"/>
      <protection/>
    </xf>
    <xf numFmtId="0" fontId="10" fillId="0" borderId="61" xfId="0" applyNumberFormat="1" applyFont="1" applyFill="1" applyBorder="1" applyAlignment="1" applyProtection="1">
      <alignment horizontal="center" vertical="center"/>
      <protection/>
    </xf>
    <xf numFmtId="0" fontId="10" fillId="0" borderId="46" xfId="0" applyNumberFormat="1" applyFont="1" applyBorder="1" applyAlignment="1" applyProtection="1">
      <alignment horizontal="center" vertical="center" wrapText="1"/>
      <protection/>
    </xf>
    <xf numFmtId="0" fontId="10" fillId="0" borderId="60" xfId="0" applyNumberFormat="1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0" fillId="0" borderId="59" xfId="0" applyFont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left" vertical="center" wrapText="1"/>
      <protection/>
    </xf>
    <xf numFmtId="0" fontId="15" fillId="0" borderId="52" xfId="0" applyFont="1" applyFill="1" applyBorder="1" applyAlignment="1" applyProtection="1">
      <alignment horizontal="left" vertical="center" wrapText="1"/>
      <protection/>
    </xf>
    <xf numFmtId="0" fontId="15" fillId="0" borderId="33" xfId="0" applyFont="1" applyFill="1" applyBorder="1" applyAlignment="1" applyProtection="1">
      <alignment horizontal="left" vertical="center" wrapText="1"/>
      <protection/>
    </xf>
    <xf numFmtId="1" fontId="10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Border="1" applyAlignment="1" applyProtection="1">
      <alignment horizontal="center" vertical="center" wrapText="1"/>
      <protection/>
    </xf>
    <xf numFmtId="0" fontId="10" fillId="0" borderId="66" xfId="0" applyNumberFormat="1" applyFont="1" applyBorder="1" applyAlignment="1" applyProtection="1">
      <alignment horizontal="center" vertical="center" wrapText="1"/>
      <protection/>
    </xf>
    <xf numFmtId="0" fontId="10" fillId="0" borderId="65" xfId="0" applyNumberFormat="1" applyFont="1" applyBorder="1" applyAlignment="1" applyProtection="1">
      <alignment horizontal="center" vertical="center" wrapText="1"/>
      <protection/>
    </xf>
    <xf numFmtId="0" fontId="10" fillId="0" borderId="45" xfId="0" applyNumberFormat="1" applyFont="1" applyBorder="1" applyAlignment="1" applyProtection="1">
      <alignment horizontal="center" vertical="center" wrapText="1"/>
      <protection/>
    </xf>
    <xf numFmtId="0" fontId="5" fillId="0" borderId="48" xfId="0" applyNumberFormat="1" applyFont="1" applyBorder="1" applyAlignment="1" applyProtection="1">
      <alignment horizontal="center" vertical="center"/>
      <protection/>
    </xf>
    <xf numFmtId="0" fontId="5" fillId="0" borderId="50" xfId="0" applyNumberFormat="1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5" fillId="0" borderId="50" xfId="0" applyNumberFormat="1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11" fillId="0" borderId="68" xfId="0" applyFont="1" applyBorder="1" applyAlignment="1" applyProtection="1">
      <alignment horizontal="center" vertical="center"/>
      <protection/>
    </xf>
    <xf numFmtId="0" fontId="11" fillId="0" borderId="6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7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71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70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 wrapText="1"/>
      <protection/>
    </xf>
    <xf numFmtId="0" fontId="11" fillId="0" borderId="63" xfId="0" applyFont="1" applyBorder="1" applyAlignment="1" applyProtection="1">
      <alignment horizontal="center" vertical="center" wrapText="1"/>
      <protection/>
    </xf>
    <xf numFmtId="0" fontId="11" fillId="0" borderId="62" xfId="0" applyFont="1" applyBorder="1" applyAlignment="1" applyProtection="1">
      <alignment horizontal="center" vertical="center" wrapText="1"/>
      <protection/>
    </xf>
    <xf numFmtId="0" fontId="11" fillId="0" borderId="61" xfId="0" applyFont="1" applyBorder="1" applyAlignment="1" applyProtection="1">
      <alignment horizontal="center" vertical="center" wrapText="1"/>
      <protection/>
    </xf>
    <xf numFmtId="0" fontId="10" fillId="0" borderId="73" xfId="0" applyFont="1" applyBorder="1" applyAlignment="1" applyProtection="1">
      <alignment horizontal="center" vertical="center" textRotation="90"/>
      <protection/>
    </xf>
    <xf numFmtId="0" fontId="10" fillId="0" borderId="74" xfId="0" applyFont="1" applyBorder="1" applyAlignment="1" applyProtection="1">
      <alignment horizontal="center" vertical="center" textRotation="90"/>
      <protection/>
    </xf>
    <xf numFmtId="0" fontId="10" fillId="0" borderId="75" xfId="0" applyFont="1" applyBorder="1" applyAlignment="1" applyProtection="1">
      <alignment horizontal="center" vertical="center" textRotation="90"/>
      <protection/>
    </xf>
    <xf numFmtId="0" fontId="10" fillId="0" borderId="76" xfId="0" applyFont="1" applyBorder="1" applyAlignment="1" applyProtection="1">
      <alignment horizontal="center" vertical="center" textRotation="90"/>
      <protection/>
    </xf>
    <xf numFmtId="0" fontId="10" fillId="0" borderId="68" xfId="0" applyFont="1" applyBorder="1" applyAlignment="1" applyProtection="1">
      <alignment horizontal="center" vertical="center" textRotation="90"/>
      <protection/>
    </xf>
    <xf numFmtId="0" fontId="10" fillId="0" borderId="70" xfId="0" applyFont="1" applyBorder="1" applyAlignment="1" applyProtection="1">
      <alignment horizontal="center" vertical="center" textRotation="90"/>
      <protection/>
    </xf>
    <xf numFmtId="0" fontId="11" fillId="0" borderId="73" xfId="0" applyFont="1" applyBorder="1" applyAlignment="1" applyProtection="1">
      <alignment horizontal="center" vertical="center" textRotation="90" wrapText="1"/>
      <protection/>
    </xf>
    <xf numFmtId="0" fontId="11" fillId="0" borderId="74" xfId="0" applyFont="1" applyBorder="1" applyAlignment="1" applyProtection="1">
      <alignment horizontal="center" vertical="center" textRotation="90"/>
      <protection/>
    </xf>
    <xf numFmtId="0" fontId="11" fillId="0" borderId="75" xfId="0" applyFont="1" applyBorder="1" applyAlignment="1" applyProtection="1">
      <alignment horizontal="center" vertical="center" textRotation="90"/>
      <protection/>
    </xf>
    <xf numFmtId="0" fontId="11" fillId="0" borderId="76" xfId="0" applyFont="1" applyBorder="1" applyAlignment="1" applyProtection="1">
      <alignment horizontal="center" vertical="center" textRotation="90"/>
      <protection/>
    </xf>
    <xf numFmtId="0" fontId="11" fillId="0" borderId="68" xfId="0" applyFont="1" applyBorder="1" applyAlignment="1" applyProtection="1">
      <alignment horizontal="center" vertical="center" textRotation="90"/>
      <protection/>
    </xf>
    <xf numFmtId="0" fontId="11" fillId="0" borderId="70" xfId="0" applyFont="1" applyBorder="1" applyAlignment="1" applyProtection="1">
      <alignment horizontal="center" vertical="center" textRotation="90"/>
      <protection/>
    </xf>
    <xf numFmtId="0" fontId="10" fillId="0" borderId="73" xfId="0" applyFont="1" applyBorder="1" applyAlignment="1" applyProtection="1">
      <alignment horizontal="center" vertical="center" textRotation="90" wrapText="1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>
      <alignment/>
    </xf>
    <xf numFmtId="0" fontId="0" fillId="0" borderId="74" xfId="0" applyFont="1" applyBorder="1" applyAlignment="1">
      <alignment/>
    </xf>
    <xf numFmtId="49" fontId="10" fillId="0" borderId="73" xfId="0" applyNumberFormat="1" applyFont="1" applyBorder="1" applyAlignment="1" applyProtection="1">
      <alignment horizontal="center" vertical="center" textRotation="90"/>
      <protection/>
    </xf>
    <xf numFmtId="49" fontId="10" fillId="0" borderId="63" xfId="0" applyNumberFormat="1" applyFont="1" applyBorder="1" applyAlignment="1" applyProtection="1">
      <alignment horizontal="center" vertical="center" textRotation="90"/>
      <protection/>
    </xf>
    <xf numFmtId="49" fontId="10" fillId="0" borderId="74" xfId="0" applyNumberFormat="1" applyFont="1" applyBorder="1" applyAlignment="1" applyProtection="1">
      <alignment horizontal="center" vertical="center" textRotation="90"/>
      <protection/>
    </xf>
    <xf numFmtId="49" fontId="10" fillId="0" borderId="75" xfId="0" applyNumberFormat="1" applyFont="1" applyBorder="1" applyAlignment="1" applyProtection="1">
      <alignment horizontal="center" vertical="center" textRotation="90"/>
      <protection/>
    </xf>
    <xf numFmtId="49" fontId="10" fillId="0" borderId="0" xfId="0" applyNumberFormat="1" applyFont="1" applyBorder="1" applyAlignment="1" applyProtection="1">
      <alignment horizontal="center" vertical="center" textRotation="90"/>
      <protection/>
    </xf>
    <xf numFmtId="49" fontId="10" fillId="0" borderId="76" xfId="0" applyNumberFormat="1" applyFont="1" applyBorder="1" applyAlignment="1" applyProtection="1">
      <alignment horizontal="center" vertical="center" textRotation="90"/>
      <protection/>
    </xf>
    <xf numFmtId="49" fontId="10" fillId="0" borderId="68" xfId="0" applyNumberFormat="1" applyFont="1" applyBorder="1" applyAlignment="1" applyProtection="1">
      <alignment horizontal="center" vertical="center" textRotation="90"/>
      <protection/>
    </xf>
    <xf numFmtId="49" fontId="10" fillId="0" borderId="20" xfId="0" applyNumberFormat="1" applyFont="1" applyBorder="1" applyAlignment="1" applyProtection="1">
      <alignment horizontal="center" vertical="center" textRotation="90"/>
      <protection/>
    </xf>
    <xf numFmtId="49" fontId="10" fillId="0" borderId="70" xfId="0" applyNumberFormat="1" applyFont="1" applyBorder="1" applyAlignment="1" applyProtection="1">
      <alignment horizontal="center" vertical="center" textRotation="90"/>
      <protection/>
    </xf>
    <xf numFmtId="0" fontId="10" fillId="0" borderId="73" xfId="0" applyFont="1" applyBorder="1" applyAlignment="1" applyProtection="1">
      <alignment horizontal="center" vertical="center" wrapText="1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74" xfId="0" applyFont="1" applyBorder="1" applyAlignment="1" applyProtection="1">
      <alignment horizontal="center" vertical="center"/>
      <protection/>
    </xf>
    <xf numFmtId="0" fontId="10" fillId="0" borderId="7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76" xfId="0" applyFont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70" xfId="0" applyFont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horizontal="center" vertical="center" wrapText="1"/>
      <protection/>
    </xf>
    <xf numFmtId="0" fontId="20" fillId="0" borderId="49" xfId="0" applyFont="1" applyFill="1" applyBorder="1" applyAlignment="1" applyProtection="1">
      <alignment horizontal="center" vertical="center" wrapText="1"/>
      <protection/>
    </xf>
    <xf numFmtId="0" fontId="20" fillId="0" borderId="50" xfId="0" applyFont="1" applyFill="1" applyBorder="1" applyAlignment="1" applyProtection="1">
      <alignment horizontal="center" vertical="center" wrapText="1"/>
      <protection/>
    </xf>
    <xf numFmtId="0" fontId="10" fillId="0" borderId="73" xfId="0" applyNumberFormat="1" applyFont="1" applyBorder="1" applyAlignment="1" applyProtection="1">
      <alignment horizontal="left" vertical="center" textRotation="90" wrapText="1"/>
      <protection/>
    </xf>
    <xf numFmtId="0" fontId="10" fillId="0" borderId="74" xfId="0" applyNumberFormat="1" applyFont="1" applyBorder="1" applyAlignment="1" applyProtection="1">
      <alignment horizontal="left" vertical="center" textRotation="90" wrapText="1"/>
      <protection/>
    </xf>
    <xf numFmtId="0" fontId="10" fillId="0" borderId="75" xfId="0" applyNumberFormat="1" applyFont="1" applyBorder="1" applyAlignment="1" applyProtection="1">
      <alignment horizontal="left" vertical="center" textRotation="90" wrapText="1"/>
      <protection/>
    </xf>
    <xf numFmtId="0" fontId="10" fillId="0" borderId="76" xfId="0" applyNumberFormat="1" applyFont="1" applyBorder="1" applyAlignment="1" applyProtection="1">
      <alignment horizontal="left" vertical="center" textRotation="90" wrapText="1"/>
      <protection/>
    </xf>
    <xf numFmtId="0" fontId="10" fillId="0" borderId="68" xfId="0" applyNumberFormat="1" applyFont="1" applyBorder="1" applyAlignment="1" applyProtection="1">
      <alignment horizontal="left" vertical="center" textRotation="90" wrapText="1"/>
      <protection/>
    </xf>
    <xf numFmtId="0" fontId="10" fillId="0" borderId="70" xfId="0" applyNumberFormat="1" applyFont="1" applyBorder="1" applyAlignment="1" applyProtection="1">
      <alignment horizontal="left" vertical="center" textRotation="90" wrapText="1"/>
      <protection/>
    </xf>
    <xf numFmtId="0" fontId="10" fillId="0" borderId="49" xfId="0" applyNumberFormat="1" applyFont="1" applyBorder="1" applyAlignment="1" applyProtection="1">
      <alignment horizontal="center" vertical="center" wrapText="1"/>
      <protection/>
    </xf>
    <xf numFmtId="0" fontId="10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48" xfId="0" applyNumberFormat="1" applyFont="1" applyBorder="1" applyAlignment="1" applyProtection="1">
      <alignment horizontal="center" vertical="center"/>
      <protection/>
    </xf>
    <xf numFmtId="0" fontId="3" fillId="0" borderId="50" xfId="0" applyNumberFormat="1" applyFont="1" applyBorder="1" applyAlignment="1" applyProtection="1">
      <alignment horizontal="center" vertical="center"/>
      <protection/>
    </xf>
    <xf numFmtId="0" fontId="10" fillId="0" borderId="75" xfId="0" applyFont="1" applyFill="1" applyBorder="1" applyAlignment="1" applyProtection="1">
      <alignment horizontal="center" vertical="center" textRotation="90"/>
      <protection/>
    </xf>
    <xf numFmtId="0" fontId="10" fillId="0" borderId="76" xfId="0" applyFont="1" applyFill="1" applyBorder="1" applyAlignment="1" applyProtection="1">
      <alignment horizontal="center" vertical="center" textRotation="90"/>
      <protection/>
    </xf>
    <xf numFmtId="0" fontId="10" fillId="0" borderId="68" xfId="0" applyFont="1" applyFill="1" applyBorder="1" applyAlignment="1" applyProtection="1">
      <alignment horizontal="center" vertical="center" textRotation="90"/>
      <protection/>
    </xf>
    <xf numFmtId="0" fontId="10" fillId="0" borderId="70" xfId="0" applyFont="1" applyFill="1" applyBorder="1" applyAlignment="1" applyProtection="1">
      <alignment horizontal="center" vertical="center" textRotation="90"/>
      <protection/>
    </xf>
    <xf numFmtId="0" fontId="10" fillId="0" borderId="0" xfId="0" applyFont="1" applyBorder="1" applyAlignment="1" applyProtection="1">
      <alignment horizontal="center" vertical="center" textRotation="90" wrapText="1"/>
      <protection/>
    </xf>
    <xf numFmtId="0" fontId="10" fillId="0" borderId="0" xfId="0" applyFont="1" applyBorder="1" applyAlignment="1" applyProtection="1">
      <alignment horizontal="center" vertical="center" textRotation="90"/>
      <protection/>
    </xf>
    <xf numFmtId="0" fontId="10" fillId="0" borderId="20" xfId="0" applyFont="1" applyBorder="1" applyAlignment="1" applyProtection="1">
      <alignment horizontal="center" vertical="center" textRotation="90"/>
      <protection/>
    </xf>
    <xf numFmtId="49" fontId="10" fillId="0" borderId="49" xfId="0" applyNumberFormat="1" applyFont="1" applyBorder="1" applyAlignment="1" applyProtection="1">
      <alignment horizontal="center" vertical="center" wrapText="1"/>
      <protection/>
    </xf>
    <xf numFmtId="49" fontId="10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0" fontId="3" fillId="0" borderId="46" xfId="0" applyNumberFormat="1" applyFont="1" applyBorder="1" applyAlignment="1" applyProtection="1">
      <alignment horizontal="center" vertical="center"/>
      <protection/>
    </xf>
    <xf numFmtId="0" fontId="3" fillId="0" borderId="6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 vertical="justify"/>
      <protection/>
    </xf>
    <xf numFmtId="49" fontId="3" fillId="0" borderId="48" xfId="0" applyNumberFormat="1" applyFont="1" applyBorder="1" applyAlignment="1" applyProtection="1">
      <alignment horizontal="center" vertical="justify"/>
      <protection/>
    </xf>
    <xf numFmtId="49" fontId="3" fillId="0" borderId="49" xfId="0" applyNumberFormat="1" applyFont="1" applyBorder="1" applyAlignment="1" applyProtection="1">
      <alignment horizontal="center" vertical="justify"/>
      <protection/>
    </xf>
    <xf numFmtId="49" fontId="3" fillId="0" borderId="50" xfId="0" applyNumberFormat="1" applyFont="1" applyBorder="1" applyAlignment="1" applyProtection="1">
      <alignment horizontal="center" vertical="justify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10" fillId="0" borderId="73" xfId="0" applyNumberFormat="1" applyFont="1" applyBorder="1" applyAlignment="1" applyProtection="1">
      <alignment horizontal="center" vertical="center" textRotation="90" wrapText="1"/>
      <protection/>
    </xf>
    <xf numFmtId="49" fontId="10" fillId="0" borderId="74" xfId="0" applyNumberFormat="1" applyFont="1" applyBorder="1" applyAlignment="1" applyProtection="1">
      <alignment horizontal="center" vertical="center" textRotation="90" wrapText="1"/>
      <protection/>
    </xf>
    <xf numFmtId="49" fontId="10" fillId="0" borderId="75" xfId="0" applyNumberFormat="1" applyFont="1" applyBorder="1" applyAlignment="1" applyProtection="1">
      <alignment horizontal="center" vertical="center" textRotation="90" wrapText="1"/>
      <protection/>
    </xf>
    <xf numFmtId="49" fontId="10" fillId="0" borderId="76" xfId="0" applyNumberFormat="1" applyFont="1" applyBorder="1" applyAlignment="1" applyProtection="1">
      <alignment horizontal="center" vertical="center" textRotation="90" wrapText="1"/>
      <protection/>
    </xf>
    <xf numFmtId="49" fontId="10" fillId="0" borderId="68" xfId="0" applyNumberFormat="1" applyFont="1" applyBorder="1" applyAlignment="1" applyProtection="1">
      <alignment horizontal="center" vertical="center" textRotation="90" wrapText="1"/>
      <protection/>
    </xf>
    <xf numFmtId="49" fontId="10" fillId="0" borderId="70" xfId="0" applyNumberFormat="1" applyFont="1" applyBorder="1" applyAlignment="1" applyProtection="1">
      <alignment horizontal="center" vertical="center" textRotation="90" wrapText="1"/>
      <protection/>
    </xf>
    <xf numFmtId="49" fontId="3" fillId="0" borderId="0" xfId="0" applyNumberFormat="1" applyFont="1" applyBorder="1" applyAlignment="1" applyProtection="1">
      <alignment horizontal="left" vertical="justify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10" fillId="0" borderId="73" xfId="0" applyNumberFormat="1" applyFont="1" applyBorder="1" applyAlignment="1" applyProtection="1">
      <alignment horizontal="center" vertical="center" wrapText="1"/>
      <protection/>
    </xf>
    <xf numFmtId="49" fontId="10" fillId="0" borderId="63" xfId="0" applyNumberFormat="1" applyFont="1" applyBorder="1" applyAlignment="1" applyProtection="1">
      <alignment horizontal="center" vertical="center" wrapText="1"/>
      <protection/>
    </xf>
    <xf numFmtId="49" fontId="10" fillId="0" borderId="74" xfId="0" applyNumberFormat="1" applyFont="1" applyBorder="1" applyAlignment="1" applyProtection="1">
      <alignment horizontal="center" vertical="center" wrapText="1"/>
      <protection/>
    </xf>
    <xf numFmtId="49" fontId="10" fillId="0" borderId="68" xfId="0" applyNumberFormat="1" applyFont="1" applyBorder="1" applyAlignment="1" applyProtection="1">
      <alignment horizontal="center" vertical="center" wrapText="1"/>
      <protection/>
    </xf>
    <xf numFmtId="49" fontId="10" fillId="0" borderId="20" xfId="0" applyNumberFormat="1" applyFont="1" applyBorder="1" applyAlignment="1" applyProtection="1">
      <alignment horizontal="center" vertical="center" wrapText="1"/>
      <protection/>
    </xf>
    <xf numFmtId="49" fontId="10" fillId="0" borderId="70" xfId="0" applyNumberFormat="1" applyFont="1" applyBorder="1" applyAlignment="1" applyProtection="1">
      <alignment horizontal="center" vertical="center" wrapText="1"/>
      <protection/>
    </xf>
    <xf numFmtId="0" fontId="10" fillId="0" borderId="73" xfId="0" applyFont="1" applyBorder="1" applyAlignment="1" applyProtection="1">
      <alignment horizontal="center" vertical="center" textRotation="90"/>
      <protection/>
    </xf>
    <xf numFmtId="0" fontId="10" fillId="0" borderId="74" xfId="0" applyFont="1" applyBorder="1" applyAlignment="1" applyProtection="1">
      <alignment horizontal="center" vertical="center" textRotation="90"/>
      <protection/>
    </xf>
    <xf numFmtId="0" fontId="10" fillId="0" borderId="75" xfId="0" applyFont="1" applyBorder="1" applyAlignment="1" applyProtection="1">
      <alignment horizontal="center" vertical="center" textRotation="90"/>
      <protection/>
    </xf>
    <xf numFmtId="0" fontId="10" fillId="0" borderId="76" xfId="0" applyFont="1" applyBorder="1" applyAlignment="1" applyProtection="1">
      <alignment horizontal="center" vertical="center" textRotation="90"/>
      <protection/>
    </xf>
    <xf numFmtId="0" fontId="10" fillId="0" borderId="68" xfId="0" applyFont="1" applyBorder="1" applyAlignment="1" applyProtection="1">
      <alignment horizontal="center" vertical="center" textRotation="90"/>
      <protection/>
    </xf>
    <xf numFmtId="0" fontId="10" fillId="0" borderId="70" xfId="0" applyFont="1" applyBorder="1" applyAlignment="1" applyProtection="1">
      <alignment horizontal="center" vertical="center" textRotation="90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justify" wrapText="1"/>
      <protection/>
    </xf>
    <xf numFmtId="49" fontId="3" fillId="0" borderId="49" xfId="0" applyNumberFormat="1" applyFont="1" applyBorder="1" applyAlignment="1" applyProtection="1">
      <alignment horizontal="center" vertical="justify" wrapText="1"/>
      <protection/>
    </xf>
    <xf numFmtId="49" fontId="3" fillId="0" borderId="50" xfId="0" applyNumberFormat="1" applyFont="1" applyBorder="1" applyAlignment="1" applyProtection="1">
      <alignment horizontal="center" vertical="justify" wrapText="1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49" fontId="3" fillId="0" borderId="46" xfId="0" applyNumberFormat="1" applyFont="1" applyBorder="1" applyAlignment="1" applyProtection="1">
      <alignment horizontal="center" vertical="center"/>
      <protection/>
    </xf>
    <xf numFmtId="49" fontId="3" fillId="0" borderId="61" xfId="0" applyNumberFormat="1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21" fillId="0" borderId="73" xfId="0" applyFont="1" applyBorder="1" applyAlignment="1" applyProtection="1">
      <alignment horizontal="center" vertical="center" wrapText="1"/>
      <protection/>
    </xf>
    <xf numFmtId="0" fontId="21" fillId="0" borderId="63" xfId="0" applyFont="1" applyBorder="1" applyAlignment="1" applyProtection="1">
      <alignment horizontal="center" vertical="center"/>
      <protection/>
    </xf>
    <xf numFmtId="0" fontId="21" fillId="0" borderId="74" xfId="0" applyFont="1" applyBorder="1" applyAlignment="1" applyProtection="1">
      <alignment horizontal="center" vertical="center"/>
      <protection/>
    </xf>
    <xf numFmtId="0" fontId="21" fillId="0" borderId="68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70" xfId="0" applyFont="1" applyBorder="1" applyAlignment="1" applyProtection="1">
      <alignment horizontal="center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70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5" fillId="0" borderId="73" xfId="0" applyFont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 vertical="center" wrapText="1"/>
      <protection/>
    </xf>
    <xf numFmtId="0" fontId="5" fillId="0" borderId="74" xfId="0" applyFont="1" applyBorder="1" applyAlignment="1" applyProtection="1">
      <alignment horizontal="center" vertical="center" wrapText="1"/>
      <protection/>
    </xf>
    <xf numFmtId="0" fontId="5" fillId="0" borderId="68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center"/>
      <protection/>
    </xf>
    <xf numFmtId="49" fontId="23" fillId="0" borderId="73" xfId="0" applyNumberFormat="1" applyFont="1" applyBorder="1" applyAlignment="1" applyProtection="1">
      <alignment horizontal="center" vertical="center" textRotation="90" wrapText="1"/>
      <protection/>
    </xf>
    <xf numFmtId="49" fontId="23" fillId="0" borderId="68" xfId="0" applyNumberFormat="1" applyFont="1" applyBorder="1" applyAlignment="1" applyProtection="1">
      <alignment horizontal="center" vertical="center" textRotation="90" wrapText="1"/>
      <protection/>
    </xf>
    <xf numFmtId="49" fontId="23" fillId="0" borderId="73" xfId="0" applyNumberFormat="1" applyFont="1" applyBorder="1" applyAlignment="1" applyProtection="1">
      <alignment horizontal="center" vertical="center" wrapText="1"/>
      <protection/>
    </xf>
    <xf numFmtId="49" fontId="23" fillId="0" borderId="74" xfId="0" applyNumberFormat="1" applyFont="1" applyBorder="1" applyAlignment="1" applyProtection="1">
      <alignment horizontal="center" vertical="center" wrapText="1"/>
      <protection/>
    </xf>
    <xf numFmtId="49" fontId="23" fillId="0" borderId="68" xfId="0" applyNumberFormat="1" applyFont="1" applyBorder="1" applyAlignment="1" applyProtection="1">
      <alignment horizontal="center" vertical="center" wrapText="1"/>
      <protection/>
    </xf>
    <xf numFmtId="49" fontId="23" fillId="0" borderId="70" xfId="0" applyNumberFormat="1" applyFont="1" applyBorder="1" applyAlignment="1" applyProtection="1">
      <alignment horizontal="center" vertical="center" wrapText="1"/>
      <protection/>
    </xf>
    <xf numFmtId="0" fontId="23" fillId="0" borderId="63" xfId="0" applyFont="1" applyBorder="1" applyAlignment="1" applyProtection="1">
      <alignment horizontal="center" vertical="center" wrapText="1"/>
      <protection/>
    </xf>
    <xf numFmtId="0" fontId="23" fillId="0" borderId="74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70" xfId="0" applyFont="1" applyBorder="1" applyAlignment="1" applyProtection="1">
      <alignment horizontal="center" vertical="center" wrapText="1"/>
      <protection/>
    </xf>
    <xf numFmtId="0" fontId="23" fillId="0" borderId="73" xfId="0" applyFont="1" applyBorder="1" applyAlignment="1" applyProtection="1">
      <alignment horizontal="center" vertical="center" wrapText="1"/>
      <protection/>
    </xf>
    <xf numFmtId="0" fontId="23" fillId="0" borderId="68" xfId="0" applyFont="1" applyBorder="1" applyAlignment="1" applyProtection="1">
      <alignment horizontal="center" vertical="center" wrapText="1"/>
      <protection/>
    </xf>
    <xf numFmtId="49" fontId="23" fillId="0" borderId="63" xfId="0" applyNumberFormat="1" applyFont="1" applyBorder="1" applyAlignment="1" applyProtection="1">
      <alignment horizontal="center" vertical="center" wrapText="1"/>
      <protection/>
    </xf>
    <xf numFmtId="49" fontId="22" fillId="0" borderId="63" xfId="0" applyNumberFormat="1" applyFont="1" applyBorder="1" applyAlignment="1" applyProtection="1">
      <alignment horizontal="center" vertical="center" wrapText="1"/>
      <protection/>
    </xf>
    <xf numFmtId="49" fontId="22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49" fontId="5" fillId="0" borderId="73" xfId="0" applyNumberFormat="1" applyFont="1" applyBorder="1" applyAlignment="1" applyProtection="1">
      <alignment horizontal="center" vertical="center" wrapText="1"/>
      <protection/>
    </xf>
    <xf numFmtId="49" fontId="5" fillId="0" borderId="63" xfId="0" applyNumberFormat="1" applyFont="1" applyBorder="1" applyAlignment="1" applyProtection="1">
      <alignment horizontal="center" vertical="center" wrapText="1"/>
      <protection/>
    </xf>
    <xf numFmtId="49" fontId="5" fillId="0" borderId="74" xfId="0" applyNumberFormat="1" applyFont="1" applyBorder="1" applyAlignment="1" applyProtection="1">
      <alignment horizontal="center" vertical="center" wrapText="1"/>
      <protection/>
    </xf>
    <xf numFmtId="49" fontId="5" fillId="0" borderId="68" xfId="0" applyNumberFormat="1" applyFont="1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70" xfId="0" applyNumberFormat="1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3" fillId="0" borderId="72" xfId="0" applyNumberFormat="1" applyFont="1" applyBorder="1" applyAlignment="1" applyProtection="1">
      <alignment horizontal="left"/>
      <protection/>
    </xf>
    <xf numFmtId="0" fontId="3" fillId="0" borderId="63" xfId="0" applyNumberFormat="1" applyFont="1" applyBorder="1" applyAlignment="1" applyProtection="1">
      <alignment horizontal="left"/>
      <protection/>
    </xf>
    <xf numFmtId="0" fontId="3" fillId="0" borderId="77" xfId="0" applyNumberFormat="1" applyFont="1" applyBorder="1" applyAlignment="1" applyProtection="1">
      <alignment horizontal="left"/>
      <protection/>
    </xf>
    <xf numFmtId="49" fontId="6" fillId="0" borderId="46" xfId="0" applyNumberFormat="1" applyFont="1" applyBorder="1" applyAlignment="1" applyProtection="1">
      <alignment horizontal="center" vertical="center"/>
      <protection/>
    </xf>
    <xf numFmtId="49" fontId="6" fillId="0" borderId="62" xfId="0" applyNumberFormat="1" applyFont="1" applyBorder="1" applyAlignment="1" applyProtection="1">
      <alignment horizontal="center" vertical="center"/>
      <protection/>
    </xf>
    <xf numFmtId="49" fontId="6" fillId="0" borderId="61" xfId="0" applyNumberFormat="1" applyFont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49" fontId="6" fillId="0" borderId="0" xfId="0" applyNumberFormat="1" applyFont="1" applyBorder="1" applyAlignment="1" applyProtection="1">
      <alignment horizontal="center" vertical="top"/>
      <protection/>
    </xf>
    <xf numFmtId="49" fontId="10" fillId="0" borderId="0" xfId="0" applyNumberFormat="1" applyFont="1" applyBorder="1" applyAlignment="1" applyProtection="1">
      <alignment horizontal="center" vertical="top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49" fontId="4" fillId="0" borderId="45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28" fillId="0" borderId="0" xfId="0" applyFont="1" applyAlignment="1">
      <alignment horizontal="center"/>
    </xf>
    <xf numFmtId="0" fontId="26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6" fillId="0" borderId="0" xfId="0" applyNumberFormat="1" applyFont="1" applyBorder="1" applyAlignment="1" applyProtection="1">
      <alignment horizontal="center" vertical="top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21" fillId="0" borderId="10" xfId="0" applyNumberFormat="1" applyFont="1" applyBorder="1" applyAlignment="1" applyProtection="1">
      <alignment horizontal="center" vertical="center"/>
      <protection/>
    </xf>
    <xf numFmtId="0" fontId="10" fillId="0" borderId="2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left" vertical="justify"/>
      <protection/>
    </xf>
    <xf numFmtId="49" fontId="21" fillId="0" borderId="73" xfId="0" applyNumberFormat="1" applyFont="1" applyBorder="1" applyAlignment="1" applyProtection="1">
      <alignment horizontal="center" vertical="center" textRotation="90"/>
      <protection/>
    </xf>
    <xf numFmtId="49" fontId="21" fillId="0" borderId="78" xfId="0" applyNumberFormat="1" applyFont="1" applyBorder="1" applyAlignment="1" applyProtection="1">
      <alignment horizontal="center" vertical="center" textRotation="90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62" xfId="0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 applyProtection="1">
      <alignment horizontal="center" vertical="center" wrapText="1"/>
      <protection/>
    </xf>
    <xf numFmtId="0" fontId="6" fillId="0" borderId="46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61" xfId="0" applyNumberFormat="1" applyFont="1" applyBorder="1" applyAlignment="1" applyProtection="1">
      <alignment horizontal="center" vertical="center"/>
      <protection/>
    </xf>
    <xf numFmtId="0" fontId="3" fillId="0" borderId="48" xfId="0" applyNumberFormat="1" applyFont="1" applyBorder="1" applyAlignment="1" applyProtection="1">
      <alignment horizontal="center" vertical="justify"/>
      <protection/>
    </xf>
    <xf numFmtId="0" fontId="3" fillId="0" borderId="49" xfId="0" applyNumberFormat="1" applyFont="1" applyBorder="1" applyAlignment="1" applyProtection="1">
      <alignment horizontal="center" vertical="justify"/>
      <protection/>
    </xf>
    <xf numFmtId="0" fontId="3" fillId="0" borderId="50" xfId="0" applyNumberFormat="1" applyFont="1" applyBorder="1" applyAlignment="1" applyProtection="1">
      <alignment horizontal="center" vertical="justify"/>
      <protection/>
    </xf>
    <xf numFmtId="0" fontId="20" fillId="0" borderId="10" xfId="0" applyFont="1" applyBorder="1" applyAlignment="1" applyProtection="1">
      <alignment horizontal="center"/>
      <protection/>
    </xf>
    <xf numFmtId="0" fontId="15" fillId="0" borderId="33" xfId="0" applyFont="1" applyFill="1" applyBorder="1" applyAlignment="1">
      <alignment horizontal="left" vertical="center" wrapText="1"/>
    </xf>
    <xf numFmtId="0" fontId="10" fillId="0" borderId="48" xfId="0" applyNumberFormat="1" applyFont="1" applyBorder="1" applyAlignment="1" applyProtection="1">
      <alignment horizontal="center" vertical="center" wrapText="1"/>
      <protection/>
    </xf>
    <xf numFmtId="0" fontId="10" fillId="0" borderId="59" xfId="0" applyNumberFormat="1" applyFont="1" applyBorder="1" applyAlignment="1" applyProtection="1">
      <alignment horizontal="center" vertical="center" wrapText="1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0" fontId="10" fillId="0" borderId="24" xfId="0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2" fillId="0" borderId="2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center" vertical="top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10" fillId="0" borderId="75" xfId="0" applyFont="1" applyFill="1" applyBorder="1" applyAlignment="1" applyProtection="1">
      <alignment horizontal="center" vertical="center" textRotation="90" wrapText="1"/>
      <protection/>
    </xf>
    <xf numFmtId="0" fontId="10" fillId="0" borderId="76" xfId="0" applyFont="1" applyFill="1" applyBorder="1" applyAlignment="1" applyProtection="1">
      <alignment horizontal="center" vertical="center" textRotation="90" wrapText="1"/>
      <protection/>
    </xf>
    <xf numFmtId="0" fontId="10" fillId="0" borderId="68" xfId="0" applyFont="1" applyFill="1" applyBorder="1" applyAlignment="1" applyProtection="1">
      <alignment horizontal="center" vertical="center" textRotation="90" wrapText="1"/>
      <protection/>
    </xf>
    <xf numFmtId="0" fontId="10" fillId="0" borderId="70" xfId="0" applyFont="1" applyFill="1" applyBorder="1" applyAlignment="1" applyProtection="1">
      <alignment horizontal="center" vertical="center" textRotation="90" wrapText="1"/>
      <protection/>
    </xf>
    <xf numFmtId="0" fontId="11" fillId="0" borderId="75" xfId="0" applyFont="1" applyFill="1" applyBorder="1" applyAlignment="1" applyProtection="1">
      <alignment horizontal="center" vertical="center" textRotation="90" wrapText="1"/>
      <protection/>
    </xf>
    <xf numFmtId="0" fontId="11" fillId="0" borderId="76" xfId="0" applyFont="1" applyFill="1" applyBorder="1" applyAlignment="1" applyProtection="1">
      <alignment horizontal="center" vertical="center" textRotation="90" wrapText="1"/>
      <protection/>
    </xf>
    <xf numFmtId="0" fontId="11" fillId="0" borderId="68" xfId="0" applyFont="1" applyFill="1" applyBorder="1" applyAlignment="1" applyProtection="1">
      <alignment horizontal="center" vertical="center" textRotation="90" wrapText="1"/>
      <protection/>
    </xf>
    <xf numFmtId="0" fontId="11" fillId="0" borderId="70" xfId="0" applyFont="1" applyFill="1" applyBorder="1" applyAlignment="1" applyProtection="1">
      <alignment horizontal="center" vertical="center" textRotation="90" wrapText="1"/>
      <protection/>
    </xf>
    <xf numFmtId="0" fontId="10" fillId="0" borderId="33" xfId="0" applyNumberFormat="1" applyFont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72" fillId="0" borderId="28" xfId="0" applyFont="1" applyFill="1" applyBorder="1" applyAlignment="1" applyProtection="1">
      <alignment horizontal="center" vertical="center"/>
      <protection/>
    </xf>
    <xf numFmtId="0" fontId="72" fillId="0" borderId="51" xfId="0" applyFont="1" applyFill="1" applyBorder="1" applyAlignment="1" applyProtection="1">
      <alignment horizontal="center" vertical="center"/>
      <protection/>
    </xf>
    <xf numFmtId="0" fontId="15" fillId="0" borderId="28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49" fontId="10" fillId="0" borderId="45" xfId="0" applyNumberFormat="1" applyFont="1" applyBorder="1" applyAlignment="1" applyProtection="1">
      <alignment horizontal="center" vertical="justify"/>
      <protection/>
    </xf>
    <xf numFmtId="49" fontId="10" fillId="0" borderId="0" xfId="0" applyNumberFormat="1" applyFont="1" applyBorder="1" applyAlignment="1" applyProtection="1">
      <alignment horizontal="center" vertical="justify"/>
      <protection/>
    </xf>
    <xf numFmtId="0" fontId="10" fillId="0" borderId="48" xfId="0" applyNumberFormat="1" applyFont="1" applyBorder="1" applyAlignment="1" applyProtection="1">
      <alignment horizontal="center" vertical="center" shrinkToFit="1"/>
      <protection/>
    </xf>
    <xf numFmtId="0" fontId="10" fillId="0" borderId="50" xfId="0" applyNumberFormat="1" applyFont="1" applyBorder="1" applyAlignment="1" applyProtection="1">
      <alignment horizontal="center" vertical="center" shrinkToFit="1"/>
      <protection/>
    </xf>
    <xf numFmtId="1" fontId="10" fillId="0" borderId="48" xfId="0" applyNumberFormat="1" applyFont="1" applyBorder="1" applyAlignment="1" applyProtection="1">
      <alignment horizontal="center" vertical="center" shrinkToFit="1"/>
      <protection/>
    </xf>
    <xf numFmtId="0" fontId="10" fillId="0" borderId="48" xfId="0" applyNumberFormat="1" applyFont="1" applyBorder="1" applyAlignment="1" applyProtection="1">
      <alignment horizontal="center" shrinkToFit="1"/>
      <protection/>
    </xf>
    <xf numFmtId="0" fontId="10" fillId="0" borderId="59" xfId="0" applyNumberFormat="1" applyFont="1" applyBorder="1" applyAlignment="1" applyProtection="1">
      <alignment horizontal="center" shrinkToFit="1"/>
      <protection/>
    </xf>
    <xf numFmtId="0" fontId="10" fillId="0" borderId="50" xfId="0" applyNumberFormat="1" applyFont="1" applyBorder="1" applyAlignment="1" applyProtection="1">
      <alignment horizontal="center" shrinkToFit="1"/>
      <protection/>
    </xf>
    <xf numFmtId="0" fontId="10" fillId="0" borderId="59" xfId="0" applyNumberFormat="1" applyFont="1" applyFill="1" applyBorder="1" applyAlignment="1" applyProtection="1">
      <alignment horizontal="center" vertical="center" shrinkToFit="1"/>
      <protection/>
    </xf>
    <xf numFmtId="0" fontId="15" fillId="0" borderId="28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0" fillId="0" borderId="56" xfId="0" applyFont="1" applyBorder="1" applyAlignment="1" applyProtection="1">
      <alignment horizontal="center" wrapText="1"/>
      <protection/>
    </xf>
    <xf numFmtId="0" fontId="10" fillId="0" borderId="53" xfId="0" applyFont="1" applyBorder="1" applyAlignment="1" applyProtection="1">
      <alignment horizontal="center" wrapText="1"/>
      <protection/>
    </xf>
    <xf numFmtId="0" fontId="10" fillId="0" borderId="40" xfId="0" applyFont="1" applyBorder="1" applyAlignment="1" applyProtection="1">
      <alignment horizontal="center" wrapText="1"/>
      <protection/>
    </xf>
    <xf numFmtId="0" fontId="10" fillId="0" borderId="54" xfId="0" applyFont="1" applyBorder="1" applyAlignment="1" applyProtection="1">
      <alignment horizont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0" fillId="0" borderId="59" xfId="0" applyFont="1" applyBorder="1" applyAlignment="1" applyProtection="1">
      <alignment horizontal="center" vertical="center" wrapText="1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0" fontId="10" fillId="0" borderId="48" xfId="0" applyNumberFormat="1" applyFont="1" applyBorder="1" applyAlignment="1" applyProtection="1">
      <alignment horizontal="center" vertical="center" wrapText="1"/>
      <protection/>
    </xf>
    <xf numFmtId="0" fontId="10" fillId="0" borderId="59" xfId="0" applyNumberFormat="1" applyFont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left" vertical="center" wrapText="1"/>
      <protection/>
    </xf>
    <xf numFmtId="0" fontId="15" fillId="0" borderId="62" xfId="0" applyFont="1" applyFill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 applyProtection="1">
      <alignment horizontal="left" vertical="center" wrapText="1"/>
      <protection/>
    </xf>
    <xf numFmtId="49" fontId="15" fillId="0" borderId="28" xfId="0" applyNumberFormat="1" applyFont="1" applyFill="1" applyBorder="1" applyAlignment="1" applyProtection="1">
      <alignment horizontal="center" vertical="center" wrapText="1"/>
      <protection/>
    </xf>
    <xf numFmtId="49" fontId="15" fillId="0" borderId="52" xfId="0" applyNumberFormat="1" applyFont="1" applyFill="1" applyBorder="1" applyAlignment="1" applyProtection="1">
      <alignment horizontal="center" vertical="center" wrapText="1"/>
      <protection/>
    </xf>
    <xf numFmtId="49" fontId="15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left" vertical="center" wrapText="1"/>
      <protection/>
    </xf>
    <xf numFmtId="49" fontId="15" fillId="0" borderId="29" xfId="0" applyNumberFormat="1" applyFont="1" applyFill="1" applyBorder="1" applyAlignment="1" applyProtection="1">
      <alignment horizontal="center" vertical="center" wrapText="1"/>
      <protection/>
    </xf>
    <xf numFmtId="49" fontId="18" fillId="0" borderId="30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vertical="center" wrapText="1"/>
    </xf>
    <xf numFmtId="0" fontId="15" fillId="0" borderId="52" xfId="0" applyNumberFormat="1" applyFont="1" applyFill="1" applyBorder="1" applyAlignment="1" applyProtection="1">
      <alignment horizontal="center" vertical="center"/>
      <protection/>
    </xf>
    <xf numFmtId="0" fontId="15" fillId="0" borderId="51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47" xfId="0" applyFont="1" applyFill="1" applyBorder="1" applyAlignment="1" applyProtection="1">
      <alignment horizontal="left" vertical="center" wrapText="1"/>
      <protection/>
    </xf>
    <xf numFmtId="1" fontId="10" fillId="0" borderId="48" xfId="0" applyNumberFormat="1" applyFont="1" applyBorder="1" applyAlignment="1" applyProtection="1">
      <alignment horizontal="center" vertical="center" wrapText="1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43" xfId="0" applyNumberFormat="1" applyFont="1" applyFill="1" applyBorder="1" applyAlignment="1" applyProtection="1">
      <alignment horizontal="center" vertical="center"/>
      <protection/>
    </xf>
    <xf numFmtId="1" fontId="10" fillId="0" borderId="36" xfId="0" applyNumberFormat="1" applyFont="1" applyFill="1" applyBorder="1" applyAlignment="1" applyProtection="1">
      <alignment horizontal="center" vertical="center"/>
      <protection/>
    </xf>
    <xf numFmtId="1" fontId="10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1" fontId="17" fillId="0" borderId="36" xfId="0" applyNumberFormat="1" applyFont="1" applyFill="1" applyBorder="1" applyAlignment="1" applyProtection="1">
      <alignment horizontal="center" vertical="center"/>
      <protection/>
    </xf>
    <xf numFmtId="1" fontId="17" fillId="0" borderId="43" xfId="0" applyNumberFormat="1" applyFont="1" applyFill="1" applyBorder="1" applyAlignment="1" applyProtection="1">
      <alignment horizontal="center" vertical="center"/>
      <protection/>
    </xf>
    <xf numFmtId="1" fontId="10" fillId="0" borderId="42" xfId="0" applyNumberFormat="1" applyFont="1" applyFill="1" applyBorder="1" applyAlignment="1" applyProtection="1">
      <alignment horizontal="center" vertical="center"/>
      <protection/>
    </xf>
    <xf numFmtId="1" fontId="10" fillId="0" borderId="43" xfId="0" applyNumberFormat="1" applyFont="1" applyFill="1" applyBorder="1" applyAlignment="1" applyProtection="1">
      <alignment horizontal="center" vertical="center"/>
      <protection/>
    </xf>
    <xf numFmtId="49" fontId="15" fillId="0" borderId="36" xfId="0" applyNumberFormat="1" applyFont="1" applyBorder="1" applyAlignment="1" applyProtection="1">
      <alignment horizontal="center" vertical="center" wrapText="1"/>
      <protection/>
    </xf>
    <xf numFmtId="49" fontId="15" fillId="0" borderId="79" xfId="0" applyNumberFormat="1" applyFont="1" applyBorder="1" applyAlignment="1" applyProtection="1">
      <alignment horizontal="center" vertical="center" wrapText="1"/>
      <protection/>
    </xf>
    <xf numFmtId="49" fontId="15" fillId="0" borderId="64" xfId="0" applyNumberFormat="1" applyFont="1" applyBorder="1" applyAlignment="1" applyProtection="1">
      <alignment horizontal="center" vertical="center" wrapText="1"/>
      <protection/>
    </xf>
    <xf numFmtId="0" fontId="15" fillId="0" borderId="36" xfId="0" applyFont="1" applyFill="1" applyBorder="1" applyAlignment="1" applyProtection="1">
      <alignment horizontal="left" vertical="center" wrapText="1"/>
      <protection/>
    </xf>
    <xf numFmtId="0" fontId="15" fillId="0" borderId="79" xfId="0" applyFont="1" applyFill="1" applyBorder="1" applyAlignment="1" applyProtection="1">
      <alignment horizontal="left" vertical="center" wrapText="1"/>
      <protection/>
    </xf>
    <xf numFmtId="0" fontId="15" fillId="0" borderId="64" xfId="0" applyFont="1" applyFill="1" applyBorder="1" applyAlignment="1" applyProtection="1">
      <alignment horizontal="left" vertical="center" wrapText="1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Border="1" applyAlignment="1" applyProtection="1">
      <alignment horizontal="center" vertical="center" wrapText="1"/>
      <protection/>
    </xf>
    <xf numFmtId="0" fontId="10" fillId="0" borderId="43" xfId="0" applyNumberFormat="1" applyFont="1" applyBorder="1" applyAlignment="1" applyProtection="1">
      <alignment horizontal="center" vertical="center" wrapText="1"/>
      <protection/>
    </xf>
    <xf numFmtId="0" fontId="10" fillId="0" borderId="42" xfId="0" applyNumberFormat="1" applyFont="1" applyBorder="1" applyAlignment="1" applyProtection="1">
      <alignment horizontal="center" vertical="center" wrapText="1"/>
      <protection/>
    </xf>
    <xf numFmtId="0" fontId="10" fillId="0" borderId="64" xfId="0" applyNumberFormat="1" applyFont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51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52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1" fontId="17" fillId="0" borderId="34" xfId="0" applyNumberFormat="1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Fill="1" applyBorder="1" applyAlignment="1" applyProtection="1">
      <alignment horizontal="center" vertical="center"/>
      <protection/>
    </xf>
    <xf numFmtId="1" fontId="10" fillId="0" borderId="11" xfId="0" applyNumberFormat="1" applyFont="1" applyFill="1" applyBorder="1" applyAlignment="1" applyProtection="1">
      <alignment horizontal="center" vertical="center"/>
      <protection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1" fontId="17" fillId="0" borderId="22" xfId="0" applyNumberFormat="1" applyFont="1" applyFill="1" applyBorder="1" applyAlignment="1" applyProtection="1">
      <alignment horizontal="center" vertical="center"/>
      <protection/>
    </xf>
    <xf numFmtId="1" fontId="17" fillId="0" borderId="23" xfId="0" applyNumberFormat="1" applyFont="1" applyFill="1" applyBorder="1" applyAlignment="1" applyProtection="1">
      <alignment horizontal="center" vertical="center"/>
      <protection/>
    </xf>
    <xf numFmtId="49" fontId="15" fillId="0" borderId="21" xfId="0" applyNumberFormat="1" applyFont="1" applyBorder="1" applyAlignment="1" applyProtection="1">
      <alignment horizontal="center" vertical="center" wrapText="1"/>
      <protection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49" fontId="15" fillId="0" borderId="35" xfId="0" applyNumberFormat="1" applyFont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15" fillId="0" borderId="27" xfId="0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34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wrapText="1"/>
      <protection/>
    </xf>
    <xf numFmtId="0" fontId="10" fillId="0" borderId="49" xfId="0" applyFont="1" applyFill="1" applyBorder="1" applyAlignment="1" applyProtection="1">
      <alignment horizontal="center" wrapText="1"/>
      <protection/>
    </xf>
    <xf numFmtId="0" fontId="10" fillId="0" borderId="50" xfId="0" applyFont="1" applyFill="1" applyBorder="1" applyAlignment="1" applyProtection="1">
      <alignment horizontal="center" wrapText="1"/>
      <protection/>
    </xf>
    <xf numFmtId="0" fontId="10" fillId="0" borderId="59" xfId="0" applyFont="1" applyFill="1" applyBorder="1" applyAlignment="1" applyProtection="1">
      <alignment horizontal="center" wrapText="1"/>
      <protection/>
    </xf>
    <xf numFmtId="0" fontId="10" fillId="0" borderId="48" xfId="0" applyFont="1" applyFill="1" applyBorder="1" applyAlignment="1" applyProtection="1">
      <alignment horizontal="right" wrapText="1"/>
      <protection/>
    </xf>
    <xf numFmtId="0" fontId="10" fillId="0" borderId="49" xfId="0" applyFont="1" applyFill="1" applyBorder="1" applyAlignment="1" applyProtection="1">
      <alignment horizontal="right" wrapText="1"/>
      <protection/>
    </xf>
    <xf numFmtId="0" fontId="10" fillId="0" borderId="50" xfId="0" applyFont="1" applyFill="1" applyBorder="1" applyAlignment="1" applyProtection="1">
      <alignment horizontal="right" wrapText="1"/>
      <protection/>
    </xf>
    <xf numFmtId="0" fontId="10" fillId="0" borderId="56" xfId="0" applyNumberFormat="1" applyFont="1" applyFill="1" applyBorder="1" applyAlignment="1" applyProtection="1">
      <alignment horizontal="center" vertical="center" wrapText="1"/>
      <protection/>
    </xf>
    <xf numFmtId="0" fontId="10" fillId="0" borderId="54" xfId="0" applyNumberFormat="1" applyFont="1" applyFill="1" applyBorder="1" applyAlignment="1" applyProtection="1">
      <alignment horizontal="center" vertical="center" wrapText="1"/>
      <protection/>
    </xf>
    <xf numFmtId="0" fontId="10" fillId="0" borderId="48" xfId="0" applyNumberFormat="1" applyFont="1" applyFill="1" applyBorder="1" applyAlignment="1" applyProtection="1">
      <alignment horizontal="center" shrinkToFit="1"/>
      <protection/>
    </xf>
    <xf numFmtId="0" fontId="10" fillId="0" borderId="59" xfId="0" applyNumberFormat="1" applyFont="1" applyFill="1" applyBorder="1" applyAlignment="1" applyProtection="1">
      <alignment horizontal="center" shrinkToFit="1"/>
      <protection/>
    </xf>
    <xf numFmtId="1" fontId="10" fillId="0" borderId="48" xfId="0" applyNumberFormat="1" applyFont="1" applyFill="1" applyBorder="1" applyAlignment="1" applyProtection="1">
      <alignment horizontal="center" wrapText="1"/>
      <protection/>
    </xf>
    <xf numFmtId="1" fontId="17" fillId="0" borderId="38" xfId="0" applyNumberFormat="1" applyFont="1" applyFill="1" applyBorder="1" applyAlignment="1" applyProtection="1">
      <alignment horizontal="center" vertical="center"/>
      <protection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1" fontId="17" fillId="0" borderId="37" xfId="0" applyNumberFormat="1" applyFont="1" applyFill="1" applyBorder="1" applyAlignment="1" applyProtection="1">
      <alignment horizontal="center" vertical="center"/>
      <protection/>
    </xf>
    <xf numFmtId="1" fontId="17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79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center" vertical="center" wrapText="1"/>
      <protection/>
    </xf>
    <xf numFmtId="49" fontId="18" fillId="0" borderId="38" xfId="0" applyNumberFormat="1" applyFont="1" applyFill="1" applyBorder="1" applyAlignment="1">
      <alignment horizontal="center" vertical="center" wrapText="1"/>
    </xf>
    <xf numFmtId="49" fontId="18" fillId="0" borderId="42" xfId="0" applyNumberFormat="1" applyFont="1" applyFill="1" applyBorder="1" applyAlignment="1">
      <alignment horizontal="center" vertical="center" wrapText="1"/>
    </xf>
    <xf numFmtId="0" fontId="15" fillId="0" borderId="37" xfId="0" applyFont="1" applyFill="1" applyBorder="1" applyAlignment="1" applyProtection="1">
      <alignment horizontal="left" vertical="center" wrapText="1"/>
      <protection/>
    </xf>
    <xf numFmtId="0" fontId="15" fillId="0" borderId="38" xfId="0" applyFont="1" applyFill="1" applyBorder="1" applyAlignment="1" applyProtection="1">
      <alignment horizontal="left" vertical="center" wrapText="1"/>
      <protection/>
    </xf>
    <xf numFmtId="0" fontId="15" fillId="0" borderId="42" xfId="0" applyFont="1" applyFill="1" applyBorder="1" applyAlignment="1" applyProtection="1">
      <alignment horizontal="left" vertical="center" wrapText="1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79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1" fontId="17" fillId="0" borderId="60" xfId="0" applyNumberFormat="1" applyFont="1" applyFill="1" applyBorder="1" applyAlignment="1" applyProtection="1">
      <alignment horizontal="center" vertical="center"/>
      <protection/>
    </xf>
    <xf numFmtId="1" fontId="17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73" xfId="0" applyFont="1" applyBorder="1" applyAlignment="1" applyProtection="1">
      <alignment horizontal="center" wrapText="1"/>
      <protection/>
    </xf>
    <xf numFmtId="0" fontId="10" fillId="0" borderId="74" xfId="0" applyFont="1" applyBorder="1" applyAlignment="1" applyProtection="1">
      <alignment horizontal="center" wrapText="1"/>
      <protection/>
    </xf>
    <xf numFmtId="49" fontId="18" fillId="0" borderId="25" xfId="0" applyNumberFormat="1" applyFont="1" applyFill="1" applyBorder="1" applyAlignment="1">
      <alignment horizontal="center" vertical="center" wrapText="1"/>
    </xf>
    <xf numFmtId="49" fontId="18" fillId="0" borderId="47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60" xfId="0" applyNumberFormat="1" applyFont="1" applyFill="1" applyBorder="1" applyAlignment="1" applyProtection="1">
      <alignment horizontal="center" vertical="center" wrapText="1"/>
      <protection/>
    </xf>
    <xf numFmtId="0" fontId="10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62" xfId="0" applyNumberFormat="1" applyFont="1" applyFill="1" applyBorder="1" applyAlignment="1" applyProtection="1">
      <alignment horizontal="center" vertical="center" wrapText="1"/>
      <protection/>
    </xf>
    <xf numFmtId="49" fontId="21" fillId="0" borderId="75" xfId="0" applyNumberFormat="1" applyFont="1" applyBorder="1" applyAlignment="1" applyProtection="1">
      <alignment horizontal="center" vertical="center" textRotation="90"/>
      <protection/>
    </xf>
    <xf numFmtId="0" fontId="10" fillId="0" borderId="50" xfId="0" applyFont="1" applyBorder="1" applyAlignment="1" applyProtection="1">
      <alignment horizontal="center" wrapText="1"/>
      <protection/>
    </xf>
    <xf numFmtId="49" fontId="15" fillId="0" borderId="44" xfId="0" applyNumberFormat="1" applyFont="1" applyBorder="1" applyAlignment="1" applyProtection="1">
      <alignment horizontal="center" vertical="center" wrapText="1"/>
      <protection/>
    </xf>
    <xf numFmtId="49" fontId="15" fillId="0" borderId="45" xfId="0" applyNumberFormat="1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1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0" fillId="0" borderId="77" xfId="0" applyFont="1" applyBorder="1" applyAlignment="1" applyProtection="1">
      <alignment horizontal="center" vertical="center" wrapText="1"/>
      <protection/>
    </xf>
    <xf numFmtId="0" fontId="10" fillId="0" borderId="74" xfId="0" applyFont="1" applyBorder="1" applyAlignment="1" applyProtection="1">
      <alignment horizontal="center" vertical="center" wrapText="1"/>
      <protection/>
    </xf>
    <xf numFmtId="0" fontId="15" fillId="0" borderId="73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 wrapText="1"/>
    </xf>
    <xf numFmtId="0" fontId="15" fillId="0" borderId="74" xfId="0" applyFont="1" applyBorder="1" applyAlignment="1">
      <alignment horizontal="left" vertical="center" wrapText="1"/>
    </xf>
    <xf numFmtId="0" fontId="10" fillId="0" borderId="80" xfId="0" applyNumberFormat="1" applyFont="1" applyFill="1" applyBorder="1" applyAlignment="1" applyProtection="1">
      <alignment horizontal="center" vertical="center" shrinkToFit="1"/>
      <protection/>
    </xf>
    <xf numFmtId="0" fontId="10" fillId="0" borderId="69" xfId="0" applyNumberFormat="1" applyFont="1" applyFill="1" applyBorder="1" applyAlignment="1" applyProtection="1">
      <alignment horizontal="center" vertical="center" shrinkToFit="1"/>
      <protection/>
    </xf>
    <xf numFmtId="0" fontId="10" fillId="0" borderId="70" xfId="0" applyNumberFormat="1" applyFont="1" applyFill="1" applyBorder="1" applyAlignment="1" applyProtection="1">
      <alignment horizontal="center" vertical="center" shrinkToFit="1"/>
      <protection/>
    </xf>
    <xf numFmtId="0" fontId="10" fillId="0" borderId="81" xfId="0" applyNumberFormat="1" applyFont="1" applyBorder="1" applyAlignment="1" applyProtection="1">
      <alignment horizontal="center" vertical="center" wrapText="1"/>
      <protection/>
    </xf>
    <xf numFmtId="0" fontId="10" fillId="0" borderId="82" xfId="0" applyNumberFormat="1" applyFont="1" applyBorder="1" applyAlignment="1" applyProtection="1">
      <alignment horizontal="center" vertical="center" wrapText="1"/>
      <protection/>
    </xf>
    <xf numFmtId="0" fontId="10" fillId="0" borderId="73" xfId="0" applyNumberFormat="1" applyFont="1" applyBorder="1" applyAlignment="1" applyProtection="1">
      <alignment horizontal="center" vertical="center" wrapText="1"/>
      <protection/>
    </xf>
    <xf numFmtId="0" fontId="10" fillId="0" borderId="77" xfId="0" applyNumberFormat="1" applyFont="1" applyBorder="1" applyAlignment="1" applyProtection="1">
      <alignment horizontal="center" vertical="center" wrapText="1"/>
      <protection/>
    </xf>
    <xf numFmtId="49" fontId="15" fillId="0" borderId="44" xfId="0" applyNumberFormat="1" applyFont="1" applyBorder="1" applyAlignment="1" applyProtection="1">
      <alignment horizontal="center" vertical="center" wrapText="1"/>
      <protection/>
    </xf>
    <xf numFmtId="49" fontId="15" fillId="0" borderId="45" xfId="0" applyNumberFormat="1" applyFont="1" applyBorder="1" applyAlignment="1" applyProtection="1">
      <alignment horizontal="center" vertical="center" wrapText="1"/>
      <protection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67" xfId="0" applyFont="1" applyBorder="1" applyAlignment="1">
      <alignment horizontal="left" vertical="center" wrapText="1"/>
    </xf>
    <xf numFmtId="1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 shrinkToFit="1"/>
      <protection/>
    </xf>
    <xf numFmtId="0" fontId="10" fillId="0" borderId="50" xfId="0" applyNumberFormat="1" applyFont="1" applyFill="1" applyBorder="1" applyAlignment="1" applyProtection="1">
      <alignment horizontal="center" vertical="center" shrinkToFit="1"/>
      <protection/>
    </xf>
    <xf numFmtId="0" fontId="10" fillId="0" borderId="50" xfId="0" applyNumberFormat="1" applyFont="1" applyFill="1" applyBorder="1" applyAlignment="1" applyProtection="1">
      <alignment horizontal="center" shrinkToFit="1"/>
      <protection/>
    </xf>
    <xf numFmtId="0" fontId="15" fillId="0" borderId="75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76" xfId="0" applyFont="1" applyFill="1" applyBorder="1" applyAlignment="1" applyProtection="1">
      <alignment horizontal="left" vertical="center" wrapText="1"/>
      <protection/>
    </xf>
    <xf numFmtId="0" fontId="10" fillId="0" borderId="83" xfId="0" applyNumberFormat="1" applyFont="1" applyFill="1" applyBorder="1" applyAlignment="1" applyProtection="1">
      <alignment horizontal="center" vertical="center"/>
      <protection/>
    </xf>
    <xf numFmtId="0" fontId="10" fillId="0" borderId="71" xfId="0" applyNumberFormat="1" applyFont="1" applyFill="1" applyBorder="1" applyAlignment="1" applyProtection="1">
      <alignment horizontal="center" vertical="center"/>
      <protection/>
    </xf>
    <xf numFmtId="0" fontId="10" fillId="0" borderId="76" xfId="0" applyNumberFormat="1" applyFont="1" applyFill="1" applyBorder="1" applyAlignment="1" applyProtection="1">
      <alignment horizontal="center" vertical="center"/>
      <protection/>
    </xf>
    <xf numFmtId="49" fontId="15" fillId="0" borderId="44" xfId="0" applyNumberFormat="1" applyFont="1" applyFill="1" applyBorder="1" applyAlignment="1" applyProtection="1">
      <alignment horizontal="center" vertical="center" wrapText="1"/>
      <protection/>
    </xf>
    <xf numFmtId="49" fontId="15" fillId="0" borderId="45" xfId="0" applyNumberFormat="1" applyFont="1" applyFill="1" applyBorder="1" applyAlignment="1" applyProtection="1">
      <alignment horizontal="center" vertical="center" wrapText="1"/>
      <protection/>
    </xf>
    <xf numFmtId="49" fontId="15" fillId="0" borderId="21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75" xfId="0" applyNumberFormat="1" applyFont="1" applyFill="1" applyBorder="1" applyAlignment="1" applyProtection="1">
      <alignment horizontal="center" vertical="center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65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0" fillId="0" borderId="73" xfId="0" applyFont="1" applyFill="1" applyBorder="1" applyAlignment="1" applyProtection="1">
      <alignment horizontal="center" wrapText="1"/>
      <protection/>
    </xf>
    <xf numFmtId="0" fontId="10" fillId="0" borderId="77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70" xfId="0" applyFont="1" applyFill="1" applyBorder="1" applyAlignment="1" applyProtection="1">
      <alignment horizontal="center" wrapText="1"/>
      <protection/>
    </xf>
    <xf numFmtId="0" fontId="10" fillId="0" borderId="81" xfId="0" applyNumberFormat="1" applyFont="1" applyFill="1" applyBorder="1" applyAlignment="1" applyProtection="1">
      <alignment horizontal="center" vertical="center" wrapText="1"/>
      <protection/>
    </xf>
    <xf numFmtId="0" fontId="10" fillId="0" borderId="82" xfId="0" applyNumberFormat="1" applyFont="1" applyFill="1" applyBorder="1" applyAlignment="1" applyProtection="1">
      <alignment horizontal="center" vertical="center" wrapText="1"/>
      <protection/>
    </xf>
    <xf numFmtId="0" fontId="10" fillId="0" borderId="73" xfId="0" applyNumberFormat="1" applyFont="1" applyFill="1" applyBorder="1" applyAlignment="1" applyProtection="1">
      <alignment horizontal="center" shrinkToFit="1"/>
      <protection/>
    </xf>
    <xf numFmtId="0" fontId="10" fillId="0" borderId="77" xfId="0" applyNumberFormat="1" applyFont="1" applyFill="1" applyBorder="1" applyAlignment="1" applyProtection="1">
      <alignment horizontal="center" shrinkToFit="1"/>
      <protection/>
    </xf>
    <xf numFmtId="1" fontId="10" fillId="0" borderId="73" xfId="0" applyNumberFormat="1" applyFont="1" applyFill="1" applyBorder="1" applyAlignment="1" applyProtection="1">
      <alignment horizontal="center" wrapText="1"/>
      <protection/>
    </xf>
    <xf numFmtId="0" fontId="10" fillId="0" borderId="47" xfId="0" applyFont="1" applyFill="1" applyBorder="1" applyAlignment="1" applyProtection="1">
      <alignment horizontal="center" vertical="center" wrapText="1"/>
      <protection/>
    </xf>
    <xf numFmtId="0" fontId="10" fillId="0" borderId="61" xfId="0" applyFont="1" applyFill="1" applyBorder="1" applyAlignment="1" applyProtection="1">
      <alignment horizontal="center" vertical="center" wrapText="1"/>
      <protection/>
    </xf>
    <xf numFmtId="0" fontId="10" fillId="0" borderId="63" xfId="0" applyFont="1" applyBorder="1" applyAlignment="1" applyProtection="1">
      <alignment horizontal="center" vertical="center" wrapText="1"/>
      <protection/>
    </xf>
    <xf numFmtId="0" fontId="10" fillId="0" borderId="75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76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10" fillId="0" borderId="43" xfId="0" applyNumberFormat="1" applyFont="1" applyFill="1" applyBorder="1" applyAlignment="1" applyProtection="1">
      <alignment horizontal="center" vertical="center" shrinkToFit="1"/>
      <protection/>
    </xf>
    <xf numFmtId="1" fontId="10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 applyProtection="1">
      <alignment horizontal="center" vertical="center" shrinkToFit="1"/>
      <protection/>
    </xf>
    <xf numFmtId="0" fontId="10" fillId="0" borderId="83" xfId="0" applyNumberFormat="1" applyFont="1" applyFill="1" applyBorder="1" applyAlignment="1" applyProtection="1">
      <alignment horizontal="center" vertical="center" shrinkToFit="1"/>
      <protection/>
    </xf>
    <xf numFmtId="0" fontId="10" fillId="0" borderId="76" xfId="0" applyNumberFormat="1" applyFont="1" applyFill="1" applyBorder="1" applyAlignment="1" applyProtection="1">
      <alignment horizontal="center" vertical="center" shrinkToFit="1"/>
      <protection/>
    </xf>
    <xf numFmtId="49" fontId="15" fillId="0" borderId="36" xfId="0" applyNumberFormat="1" applyFont="1" applyBorder="1" applyAlignment="1" applyProtection="1">
      <alignment horizontal="center" vertical="center" wrapText="1"/>
      <protection/>
    </xf>
    <xf numFmtId="49" fontId="15" fillId="0" borderId="79" xfId="0" applyNumberFormat="1" applyFont="1" applyBorder="1" applyAlignment="1" applyProtection="1">
      <alignment horizontal="center" vertical="center" wrapText="1"/>
      <protection/>
    </xf>
    <xf numFmtId="0" fontId="10" fillId="0" borderId="36" xfId="0" applyNumberFormat="1" applyFont="1" applyFill="1" applyBorder="1" applyAlignment="1" applyProtection="1">
      <alignment horizontal="center" vertical="center"/>
      <protection/>
    </xf>
    <xf numFmtId="0" fontId="10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Border="1" applyAlignment="1" applyProtection="1">
      <alignment horizontal="center" vertical="center" wrapText="1"/>
      <protection/>
    </xf>
    <xf numFmtId="0" fontId="10" fillId="0" borderId="43" xfId="0" applyNumberFormat="1" applyFont="1" applyBorder="1" applyAlignment="1" applyProtection="1">
      <alignment horizontal="center" vertical="center" wrapText="1"/>
      <protection/>
    </xf>
    <xf numFmtId="0" fontId="10" fillId="0" borderId="42" xfId="0" applyNumberFormat="1" applyFont="1" applyBorder="1" applyAlignment="1" applyProtection="1">
      <alignment horizontal="center" vertical="center" wrapText="1"/>
      <protection/>
    </xf>
    <xf numFmtId="0" fontId="10" fillId="0" borderId="79" xfId="0" applyNumberFormat="1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10" fillId="0" borderId="75" xfId="0" applyNumberFormat="1" applyFont="1" applyFill="1" applyBorder="1" applyAlignment="1" applyProtection="1">
      <alignment horizontal="center" vertical="center" shrinkToFit="1"/>
      <protection/>
    </xf>
    <xf numFmtId="0" fontId="10" fillId="0" borderId="71" xfId="0" applyNumberFormat="1" applyFont="1" applyFill="1" applyBorder="1" applyAlignment="1" applyProtection="1">
      <alignment horizontal="center" vertical="center" shrinkToFit="1"/>
      <protection/>
    </xf>
    <xf numFmtId="0" fontId="15" fillId="0" borderId="17" xfId="0" applyFont="1" applyFill="1" applyBorder="1" applyAlignment="1" applyProtection="1">
      <alignment horizontal="left" vertical="center" wrapText="1"/>
      <protection/>
    </xf>
    <xf numFmtId="0" fontId="15" fillId="0" borderId="18" xfId="0" applyFont="1" applyFill="1" applyBorder="1" applyAlignment="1" applyProtection="1">
      <alignment horizontal="left" vertical="center" wrapText="1"/>
      <protection/>
    </xf>
    <xf numFmtId="0" fontId="15" fillId="0" borderId="65" xfId="0" applyFont="1" applyFill="1" applyBorder="1" applyAlignment="1" applyProtection="1">
      <alignment horizontal="left" vertical="center" wrapText="1"/>
      <protection/>
    </xf>
    <xf numFmtId="0" fontId="10" fillId="0" borderId="75" xfId="0" applyNumberFormat="1" applyFont="1" applyFill="1" applyBorder="1" applyAlignment="1" applyProtection="1">
      <alignment horizontal="center" vertical="center"/>
      <protection/>
    </xf>
    <xf numFmtId="0" fontId="10" fillId="0" borderId="71" xfId="0" applyNumberFormat="1" applyFont="1" applyFill="1" applyBorder="1" applyAlignment="1" applyProtection="1">
      <alignment horizontal="center" vertical="center"/>
      <protection/>
    </xf>
    <xf numFmtId="0" fontId="10" fillId="0" borderId="83" xfId="0" applyNumberFormat="1" applyFont="1" applyFill="1" applyBorder="1" applyAlignment="1" applyProtection="1">
      <alignment horizontal="center" vertical="center"/>
      <protection/>
    </xf>
    <xf numFmtId="0" fontId="10" fillId="0" borderId="76" xfId="0" applyNumberFormat="1" applyFont="1" applyFill="1" applyBorder="1" applyAlignment="1" applyProtection="1">
      <alignment horizontal="center" vertical="center"/>
      <protection/>
    </xf>
    <xf numFmtId="49" fontId="15" fillId="0" borderId="73" xfId="0" applyNumberFormat="1" applyFont="1" applyBorder="1" applyAlignment="1" applyProtection="1">
      <alignment horizontal="center" vertical="center" wrapText="1"/>
      <protection/>
    </xf>
    <xf numFmtId="49" fontId="15" fillId="0" borderId="63" xfId="0" applyNumberFormat="1" applyFont="1" applyBorder="1" applyAlignment="1" applyProtection="1">
      <alignment horizontal="center" vertical="center" wrapText="1"/>
      <protection/>
    </xf>
    <xf numFmtId="0" fontId="51" fillId="0" borderId="29" xfId="0" applyNumberFormat="1" applyFont="1" applyFill="1" applyBorder="1" applyAlignment="1" applyProtection="1">
      <alignment horizontal="center" vertical="center"/>
      <protection/>
    </xf>
    <xf numFmtId="0" fontId="51" fillId="0" borderId="30" xfId="0" applyNumberFormat="1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 wrapText="1"/>
      <protection/>
    </xf>
    <xf numFmtId="0" fontId="51" fillId="0" borderId="31" xfId="0" applyFont="1" applyFill="1" applyBorder="1" applyAlignment="1" applyProtection="1">
      <alignment horizontal="center" vertical="center" wrapText="1"/>
      <protection/>
    </xf>
    <xf numFmtId="49" fontId="15" fillId="0" borderId="67" xfId="0" applyNumberFormat="1" applyFont="1" applyFill="1" applyBorder="1" applyAlignment="1" applyProtection="1">
      <alignment horizontal="center" vertical="center" wrapText="1"/>
      <protection/>
    </xf>
    <xf numFmtId="49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1" fontId="10" fillId="0" borderId="48" xfId="0" applyNumberFormat="1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wrapText="1"/>
      <protection/>
    </xf>
    <xf numFmtId="0" fontId="10" fillId="0" borderId="3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right" vertical="justify"/>
      <protection/>
    </xf>
    <xf numFmtId="0" fontId="0" fillId="0" borderId="0" xfId="0" applyNumberFormat="1" applyAlignment="1">
      <alignment/>
    </xf>
    <xf numFmtId="0" fontId="52" fillId="0" borderId="63" xfId="0" applyNumberFormat="1" applyFont="1" applyFill="1" applyBorder="1" applyAlignment="1" applyProtection="1">
      <alignment horizontal="center" vertical="center"/>
      <protection/>
    </xf>
    <xf numFmtId="0" fontId="52" fillId="0" borderId="63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MasterBak.2019.proekt" xfId="49"/>
    <cellStyle name="Звичайний_Бак19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85725</xdr:rowOff>
    </xdr:from>
    <xdr:to>
      <xdr:col>6</xdr:col>
      <xdr:colOff>200025</xdr:colOff>
      <xdr:row>2</xdr:row>
      <xdr:rowOff>466725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8572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85725</xdr:rowOff>
    </xdr:from>
    <xdr:to>
      <xdr:col>6</xdr:col>
      <xdr:colOff>200025</xdr:colOff>
      <xdr:row>2</xdr:row>
      <xdr:rowOff>466725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8572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85725</xdr:rowOff>
    </xdr:from>
    <xdr:to>
      <xdr:col>6</xdr:col>
      <xdr:colOff>200025</xdr:colOff>
      <xdr:row>2</xdr:row>
      <xdr:rowOff>466725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85725"/>
          <a:ext cx="1200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85725</xdr:rowOff>
    </xdr:from>
    <xdr:to>
      <xdr:col>6</xdr:col>
      <xdr:colOff>200025</xdr:colOff>
      <xdr:row>2</xdr:row>
      <xdr:rowOff>466725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85725"/>
          <a:ext cx="1162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85725</xdr:rowOff>
    </xdr:from>
    <xdr:to>
      <xdr:col>6</xdr:col>
      <xdr:colOff>200025</xdr:colOff>
      <xdr:row>2</xdr:row>
      <xdr:rowOff>466725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85725"/>
          <a:ext cx="1162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85725</xdr:rowOff>
    </xdr:from>
    <xdr:to>
      <xdr:col>6</xdr:col>
      <xdr:colOff>200025</xdr:colOff>
      <xdr:row>2</xdr:row>
      <xdr:rowOff>466725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8572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85725</xdr:rowOff>
    </xdr:from>
    <xdr:to>
      <xdr:col>6</xdr:col>
      <xdr:colOff>200025</xdr:colOff>
      <xdr:row>2</xdr:row>
      <xdr:rowOff>466725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8572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8"/>
  <sheetViews>
    <sheetView view="pageBreakPreview" zoomScale="85" zoomScaleNormal="50" zoomScaleSheetLayoutView="85" zoomScalePageLayoutView="0" workbookViewId="0" topLeftCell="A1">
      <selection activeCell="C57" sqref="C57:BE57"/>
    </sheetView>
  </sheetViews>
  <sheetFormatPr defaultColWidth="10.125" defaultRowHeight="12.75"/>
  <cols>
    <col min="1" max="2" width="4.375" style="1" customWidth="1"/>
    <col min="3" max="5" width="4.375" style="2" customWidth="1"/>
    <col min="6" max="11" width="5.625" style="1" customWidth="1"/>
    <col min="12" max="13" width="5.625" style="5" customWidth="1"/>
    <col min="14" max="15" width="5.125" style="4" customWidth="1"/>
    <col min="16" max="19" width="5.125" style="3" customWidth="1"/>
    <col min="20" max="26" width="4.75390625" style="3" customWidth="1"/>
    <col min="27" max="27" width="4.75390625" style="2" customWidth="1"/>
    <col min="28" max="29" width="4.75390625" style="3" customWidth="1"/>
    <col min="30" max="30" width="4.75390625" style="2" customWidth="1"/>
    <col min="31" max="41" width="4.75390625" style="1" customWidth="1"/>
    <col min="42" max="50" width="4.375" style="1" customWidth="1"/>
    <col min="51" max="51" width="3.875" style="1" customWidth="1"/>
    <col min="52" max="52" width="4.00390625" style="1" customWidth="1"/>
    <col min="53" max="53" width="4.25390625" style="1" customWidth="1"/>
    <col min="54" max="54" width="4.00390625" style="1" customWidth="1"/>
    <col min="55" max="55" width="5.375" style="1" customWidth="1"/>
    <col min="56" max="56" width="4.375" style="1" customWidth="1"/>
    <col min="57" max="57" width="5.00390625" style="1" customWidth="1"/>
    <col min="58" max="58" width="7.25390625" style="1" customWidth="1"/>
    <col min="59" max="16384" width="10.125" style="1" customWidth="1"/>
  </cols>
  <sheetData>
    <row r="1" spans="2:58" ht="23.25" customHeight="1">
      <c r="B1" s="6"/>
      <c r="C1" s="6"/>
      <c r="D1" s="6"/>
      <c r="E1" s="1"/>
      <c r="K1" s="5"/>
      <c r="M1" s="4"/>
      <c r="N1" s="3"/>
      <c r="O1" s="3"/>
      <c r="R1" s="752" t="s">
        <v>81</v>
      </c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2"/>
      <c r="AL1" s="752"/>
      <c r="AM1" s="752"/>
      <c r="AN1" s="752"/>
      <c r="AO1" s="752"/>
      <c r="AP1" s="752"/>
      <c r="BA1" s="102"/>
      <c r="BB1" s="100"/>
      <c r="BC1" s="100"/>
      <c r="BD1" s="100"/>
      <c r="BE1" s="100"/>
      <c r="BF1" s="100"/>
    </row>
    <row r="2" spans="1:58" s="99" customFormat="1" ht="23.25" customHeight="1">
      <c r="A2" s="101"/>
      <c r="B2" s="101"/>
      <c r="C2" s="101"/>
      <c r="D2" s="101"/>
      <c r="E2" s="101"/>
      <c r="F2" s="101"/>
      <c r="G2" s="101"/>
      <c r="H2" s="101"/>
      <c r="I2" s="129" t="s">
        <v>102</v>
      </c>
      <c r="J2" s="101"/>
      <c r="K2" s="101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00"/>
      <c r="BB2" s="100"/>
      <c r="BC2" s="100"/>
      <c r="BD2" s="100"/>
      <c r="BE2" s="100"/>
      <c r="BF2" s="100"/>
    </row>
    <row r="3" spans="1:58" ht="36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98"/>
      <c r="N3" s="98"/>
      <c r="O3" s="98"/>
      <c r="P3" s="98"/>
      <c r="Q3" s="98"/>
      <c r="R3" s="98"/>
      <c r="S3" s="98"/>
      <c r="T3" s="753" t="s">
        <v>103</v>
      </c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7"/>
      <c r="BB3" s="94"/>
      <c r="BC3" s="94"/>
      <c r="BD3" s="94"/>
      <c r="BE3" s="94"/>
      <c r="BF3" s="94"/>
    </row>
    <row r="4" spans="1:58" ht="26.25">
      <c r="A4" s="782" t="s">
        <v>126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96"/>
      <c r="N4" s="95"/>
      <c r="O4" s="95"/>
      <c r="P4" s="95"/>
      <c r="Q4" s="95"/>
      <c r="R4" s="95"/>
      <c r="S4" s="95"/>
      <c r="T4" s="756" t="s">
        <v>132</v>
      </c>
      <c r="U4" s="756"/>
      <c r="V4" s="756"/>
      <c r="W4" s="756"/>
      <c r="X4" s="756"/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113"/>
      <c r="AT4" s="754"/>
      <c r="AU4" s="754"/>
      <c r="AV4" s="754"/>
      <c r="AW4" s="754"/>
      <c r="AX4" s="754"/>
      <c r="AY4" s="754"/>
      <c r="AZ4" s="754"/>
      <c r="BA4" s="94"/>
      <c r="BB4" s="94"/>
      <c r="BC4" s="94"/>
      <c r="BD4" s="94"/>
      <c r="BE4" s="94"/>
      <c r="BF4" s="94"/>
    </row>
    <row r="5" spans="1:58" ht="23.25" customHeight="1">
      <c r="A5" s="304" t="s">
        <v>127</v>
      </c>
      <c r="B5" s="304"/>
      <c r="C5" s="304"/>
      <c r="D5" s="304"/>
      <c r="E5" s="304"/>
      <c r="F5" s="304"/>
      <c r="G5" s="136"/>
      <c r="H5" s="134"/>
      <c r="I5" s="134"/>
      <c r="J5" s="134"/>
      <c r="K5" s="134"/>
      <c r="L5" s="137"/>
      <c r="M5" s="93"/>
      <c r="N5" s="747" t="s">
        <v>69</v>
      </c>
      <c r="O5" s="747"/>
      <c r="P5" s="747"/>
      <c r="Q5" s="747"/>
      <c r="R5" s="742" t="s">
        <v>68</v>
      </c>
      <c r="S5" s="742"/>
      <c r="T5" s="742"/>
      <c r="U5" s="742"/>
      <c r="V5" s="742"/>
      <c r="W5" s="742"/>
      <c r="X5" s="92" t="s">
        <v>67</v>
      </c>
      <c r="Y5" s="114"/>
      <c r="AA5" s="92"/>
      <c r="AB5" s="117"/>
      <c r="AC5" s="743" t="s">
        <v>82</v>
      </c>
      <c r="AD5" s="743"/>
      <c r="AE5" s="743"/>
      <c r="AF5" s="743"/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106"/>
      <c r="AR5" s="755" t="s">
        <v>66</v>
      </c>
      <c r="AS5" s="755"/>
      <c r="AT5" s="755"/>
      <c r="AU5" s="755"/>
      <c r="AV5" s="755"/>
      <c r="AW5" s="755"/>
      <c r="AX5" s="755"/>
      <c r="AY5" s="755"/>
      <c r="AZ5" s="740" t="s">
        <v>167</v>
      </c>
      <c r="BA5" s="740"/>
      <c r="BB5" s="740"/>
      <c r="BC5" s="740"/>
      <c r="BD5" s="740"/>
      <c r="BE5" s="740"/>
      <c r="BF5" s="740"/>
    </row>
    <row r="6" spans="1:58" ht="22.5" customHeight="1">
      <c r="A6" s="304" t="s">
        <v>128</v>
      </c>
      <c r="B6" s="304"/>
      <c r="C6" s="304"/>
      <c r="D6" s="304"/>
      <c r="E6" s="304"/>
      <c r="F6" s="304"/>
      <c r="G6" s="304"/>
      <c r="H6" s="304"/>
      <c r="I6" s="304"/>
      <c r="J6" s="138"/>
      <c r="K6" s="138"/>
      <c r="L6" s="139"/>
      <c r="M6" s="93"/>
      <c r="N6" s="84"/>
      <c r="O6" s="84"/>
      <c r="P6" s="745" t="s">
        <v>83</v>
      </c>
      <c r="Q6" s="746"/>
      <c r="R6" s="746"/>
      <c r="S6" s="746"/>
      <c r="T6" s="746"/>
      <c r="U6" s="746"/>
      <c r="V6" s="746"/>
      <c r="W6" s="746"/>
      <c r="X6" s="746"/>
      <c r="Y6" s="746"/>
      <c r="Z6" s="203"/>
      <c r="AA6" s="140"/>
      <c r="AB6" s="204"/>
      <c r="AC6" s="744" t="s">
        <v>65</v>
      </c>
      <c r="AD6" s="744"/>
      <c r="AE6" s="744"/>
      <c r="AF6" s="744"/>
      <c r="AG6" s="744"/>
      <c r="AH6" s="744"/>
      <c r="AI6" s="744"/>
      <c r="AJ6" s="744"/>
      <c r="AK6" s="744"/>
      <c r="AL6" s="744"/>
      <c r="AM6" s="744"/>
      <c r="AN6" s="744"/>
      <c r="AO6" s="744"/>
      <c r="AP6" s="744"/>
      <c r="AQ6" s="115"/>
      <c r="AR6" s="115"/>
      <c r="AS6" s="83"/>
      <c r="AT6" s="91"/>
      <c r="AU6" s="91"/>
      <c r="AW6" s="750" t="s">
        <v>89</v>
      </c>
      <c r="AX6" s="750"/>
      <c r="AY6" s="750"/>
      <c r="AZ6" s="750"/>
      <c r="BA6" s="750"/>
      <c r="BB6" s="750"/>
      <c r="BC6" s="750"/>
      <c r="BD6" s="750"/>
      <c r="BE6" s="750"/>
      <c r="BF6" s="750"/>
    </row>
    <row r="7" spans="1:58" ht="26.25" customHeight="1">
      <c r="A7" s="778" t="s">
        <v>223</v>
      </c>
      <c r="B7" s="778"/>
      <c r="C7" s="778"/>
      <c r="D7" s="778"/>
      <c r="E7" s="778"/>
      <c r="F7" s="778"/>
      <c r="G7" s="778"/>
      <c r="H7" s="778"/>
      <c r="I7" s="778"/>
      <c r="J7" s="778"/>
      <c r="K7" s="778"/>
      <c r="L7" s="136"/>
      <c r="M7" s="86"/>
      <c r="N7" s="747" t="s">
        <v>84</v>
      </c>
      <c r="O7" s="747"/>
      <c r="P7" s="747"/>
      <c r="Q7" s="747"/>
      <c r="R7" s="747"/>
      <c r="S7" s="747"/>
      <c r="T7" s="747"/>
      <c r="U7" s="206" t="s">
        <v>85</v>
      </c>
      <c r="V7" s="90"/>
      <c r="W7" s="90"/>
      <c r="X7" s="90"/>
      <c r="Y7" s="90"/>
      <c r="Z7" s="90"/>
      <c r="AA7" s="90"/>
      <c r="AB7" s="118"/>
      <c r="AC7" s="118"/>
      <c r="AD7" s="89"/>
      <c r="AE7" s="88"/>
      <c r="AF7" s="87"/>
      <c r="AG7" s="87"/>
      <c r="AH7" s="87"/>
      <c r="AI7" s="87"/>
      <c r="AJ7" s="88"/>
      <c r="AK7" s="88"/>
      <c r="AL7" s="88"/>
      <c r="AM7" s="87"/>
      <c r="AN7" s="87"/>
      <c r="AO7" s="87"/>
      <c r="AP7" s="105"/>
      <c r="AR7" s="65"/>
      <c r="AS7" s="65"/>
      <c r="AT7" s="65"/>
      <c r="AU7" s="65"/>
      <c r="AV7" s="133"/>
      <c r="AW7" s="750"/>
      <c r="AX7" s="750"/>
      <c r="AY7" s="750"/>
      <c r="AZ7" s="750"/>
      <c r="BA7" s="750"/>
      <c r="BB7" s="750"/>
      <c r="BC7" s="750"/>
      <c r="BD7" s="750"/>
      <c r="BE7" s="750"/>
      <c r="BF7" s="750"/>
    </row>
    <row r="8" spans="1:58" ht="20.25">
      <c r="A8" s="779" t="s">
        <v>129</v>
      </c>
      <c r="B8" s="779"/>
      <c r="C8" s="779"/>
      <c r="D8" s="779"/>
      <c r="E8" s="779"/>
      <c r="F8" s="779"/>
      <c r="G8" s="779"/>
      <c r="H8" s="141"/>
      <c r="I8" s="141"/>
      <c r="J8" s="135"/>
      <c r="K8" s="135"/>
      <c r="L8" s="142"/>
      <c r="M8" s="85"/>
      <c r="N8" s="84"/>
      <c r="O8" s="84"/>
      <c r="P8" s="84"/>
      <c r="Q8" s="84"/>
      <c r="R8" s="84"/>
      <c r="S8" s="84"/>
      <c r="T8" s="84"/>
      <c r="U8" s="748" t="s">
        <v>86</v>
      </c>
      <c r="V8" s="748"/>
      <c r="W8" s="748"/>
      <c r="X8" s="748"/>
      <c r="Y8" s="748"/>
      <c r="Z8" s="748"/>
      <c r="AA8" s="748"/>
      <c r="AB8" s="748"/>
      <c r="AC8" s="748"/>
      <c r="AD8" s="748"/>
      <c r="AE8" s="748"/>
      <c r="AF8" s="748"/>
      <c r="AG8" s="748"/>
      <c r="AH8" s="748"/>
      <c r="AI8" s="748"/>
      <c r="AJ8" s="748"/>
      <c r="AK8" s="748"/>
      <c r="AL8" s="748"/>
      <c r="AM8" s="748"/>
      <c r="AN8" s="748"/>
      <c r="AO8" s="748"/>
      <c r="AP8" s="749"/>
      <c r="AQ8" s="65"/>
      <c r="AR8" s="65" t="s">
        <v>70</v>
      </c>
      <c r="AS8" s="65"/>
      <c r="AT8" s="65"/>
      <c r="AU8" s="65"/>
      <c r="AV8" s="133"/>
      <c r="AW8" s="751"/>
      <c r="AX8" s="751"/>
      <c r="AY8" s="751"/>
      <c r="AZ8" s="751"/>
      <c r="BA8" s="751"/>
      <c r="BB8" s="751"/>
      <c r="BC8" s="751"/>
      <c r="BD8" s="751"/>
      <c r="BE8" s="751"/>
      <c r="BF8" s="751"/>
    </row>
    <row r="9" spans="1:48" ht="17.25" customHeight="1">
      <c r="A9" s="783" t="s">
        <v>130</v>
      </c>
      <c r="B9" s="783"/>
      <c r="C9" s="783"/>
      <c r="D9" s="783"/>
      <c r="E9" s="783"/>
      <c r="F9" s="783"/>
      <c r="G9" s="783"/>
      <c r="H9" s="783"/>
      <c r="I9" s="783"/>
      <c r="J9" s="136"/>
      <c r="K9" s="136"/>
      <c r="L9" s="141"/>
      <c r="M9" s="82"/>
      <c r="N9" s="106" t="s">
        <v>100</v>
      </c>
      <c r="O9" s="106"/>
      <c r="P9" s="106"/>
      <c r="Q9" s="106"/>
      <c r="R9" s="106"/>
      <c r="S9" s="106"/>
      <c r="T9" s="106"/>
      <c r="AQ9" s="106"/>
      <c r="AS9" s="65"/>
      <c r="AT9" s="65"/>
      <c r="AU9" s="65"/>
      <c r="AV9" s="65"/>
    </row>
    <row r="10" spans="1:58" ht="21" customHeight="1">
      <c r="A10" s="783"/>
      <c r="B10" s="783"/>
      <c r="C10" s="783"/>
      <c r="D10" s="783"/>
      <c r="E10" s="783"/>
      <c r="F10" s="783"/>
      <c r="G10" s="783"/>
      <c r="H10" s="783"/>
      <c r="I10" s="783"/>
      <c r="J10" s="141"/>
      <c r="K10" s="141"/>
      <c r="L10" s="141"/>
      <c r="M10" s="6"/>
      <c r="N10" s="35"/>
      <c r="O10" s="35"/>
      <c r="P10" s="35"/>
      <c r="Q10" s="35"/>
      <c r="R10" s="1"/>
      <c r="S10" s="1"/>
      <c r="T10" s="35"/>
      <c r="U10" s="128"/>
      <c r="V10" s="743" t="s">
        <v>166</v>
      </c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743"/>
      <c r="AH10" s="743"/>
      <c r="AI10" s="743"/>
      <c r="AJ10" s="743"/>
      <c r="AK10" s="743"/>
      <c r="AL10" s="743"/>
      <c r="AM10" s="34"/>
      <c r="AN10" s="34"/>
      <c r="AO10" s="34"/>
      <c r="AP10" s="106"/>
      <c r="AQ10" s="116"/>
      <c r="AR10" s="40" t="s">
        <v>64</v>
      </c>
      <c r="AT10" s="40"/>
      <c r="AU10" s="40"/>
      <c r="AV10" s="40"/>
      <c r="AW10" s="40"/>
      <c r="AX10" s="40"/>
      <c r="AY10" s="741" t="s">
        <v>63</v>
      </c>
      <c r="AZ10" s="741"/>
      <c r="BA10" s="741"/>
      <c r="BB10" s="741"/>
      <c r="BC10" s="741"/>
      <c r="BD10" s="741"/>
      <c r="BE10" s="741"/>
      <c r="BF10" s="741"/>
    </row>
    <row r="11" spans="1:58" ht="21" customHeight="1" thickBot="1">
      <c r="A11" s="780"/>
      <c r="B11" s="780"/>
      <c r="C11" s="780"/>
      <c r="D11" s="780"/>
      <c r="E11" s="780"/>
      <c r="F11" s="781" t="s">
        <v>131</v>
      </c>
      <c r="G11" s="781"/>
      <c r="H11" s="781"/>
      <c r="I11" s="781"/>
      <c r="J11" s="781"/>
      <c r="K11" s="781"/>
      <c r="L11" s="781"/>
      <c r="M11" s="6"/>
      <c r="N11" s="35"/>
      <c r="O11" s="35"/>
      <c r="P11" s="35"/>
      <c r="Q11" s="35"/>
      <c r="R11" s="744" t="s">
        <v>87</v>
      </c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744"/>
      <c r="AQ11" s="116"/>
      <c r="AR11" s="40"/>
      <c r="AT11" s="40"/>
      <c r="AU11" s="40"/>
      <c r="AV11" s="40"/>
      <c r="AW11" s="40"/>
      <c r="AX11" s="40"/>
      <c r="AY11" s="44"/>
      <c r="AZ11" s="44"/>
      <c r="BA11" s="44"/>
      <c r="BB11" s="44"/>
      <c r="BC11" s="44"/>
      <c r="BD11" s="44"/>
      <c r="BE11" s="44"/>
      <c r="BF11" s="44"/>
    </row>
    <row r="12" spans="1:58" ht="17.25" customHeight="1">
      <c r="A12" s="71"/>
      <c r="B12" s="70"/>
      <c r="C12" s="107"/>
      <c r="D12" s="107"/>
      <c r="E12" s="107"/>
      <c r="F12" s="70"/>
      <c r="G12" s="70"/>
      <c r="H12" s="70"/>
      <c r="I12" s="70"/>
      <c r="J12" s="70"/>
      <c r="K12" s="69"/>
      <c r="L12" s="68"/>
      <c r="M12" s="68"/>
      <c r="O12" s="131"/>
      <c r="P12" s="131"/>
      <c r="Q12" s="131"/>
      <c r="R12" s="131"/>
      <c r="S12" s="131" t="s">
        <v>71</v>
      </c>
      <c r="T12" s="131"/>
      <c r="U12" s="131"/>
      <c r="V12" s="131"/>
      <c r="W12" s="131"/>
      <c r="X12" s="131"/>
      <c r="Y12" s="131"/>
      <c r="Z12" s="757" t="s">
        <v>225</v>
      </c>
      <c r="AA12" s="758"/>
      <c r="AB12" s="758"/>
      <c r="AC12" s="758"/>
      <c r="AD12" s="758"/>
      <c r="AE12" s="758"/>
      <c r="AF12" s="758"/>
      <c r="AG12" s="758"/>
      <c r="AH12" s="758"/>
      <c r="AI12" s="758"/>
      <c r="AJ12" s="758"/>
      <c r="AK12" s="758"/>
      <c r="AL12" s="758"/>
      <c r="AM12" s="758"/>
      <c r="AN12" s="758"/>
      <c r="AO12" s="81"/>
      <c r="AP12" s="81"/>
      <c r="AQ12" s="81"/>
      <c r="AR12" s="79" t="s">
        <v>62</v>
      </c>
      <c r="AS12" s="80"/>
      <c r="AU12" s="79"/>
      <c r="AV12" s="772" t="s">
        <v>61</v>
      </c>
      <c r="AW12" s="772"/>
      <c r="AX12" s="772"/>
      <c r="AY12" s="772"/>
      <c r="AZ12" s="772"/>
      <c r="BA12" s="772"/>
      <c r="BB12" s="772"/>
      <c r="BC12" s="772"/>
      <c r="BD12" s="772"/>
      <c r="BE12" s="772"/>
      <c r="BF12" s="772"/>
    </row>
    <row r="13" spans="1:58" s="72" customFormat="1" ht="17.25" customHeight="1">
      <c r="A13" s="77"/>
      <c r="B13" s="78"/>
      <c r="C13" s="108"/>
      <c r="D13" s="108"/>
      <c r="E13" s="108"/>
      <c r="F13" s="78"/>
      <c r="G13" s="78"/>
      <c r="H13" s="78"/>
      <c r="I13" s="78"/>
      <c r="J13" s="78"/>
      <c r="K13" s="77"/>
      <c r="L13" s="76"/>
      <c r="M13" s="76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44" t="s">
        <v>226</v>
      </c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744"/>
      <c r="AL13" s="744"/>
      <c r="AM13" s="744"/>
      <c r="AN13" s="744"/>
      <c r="AO13" s="74"/>
      <c r="AP13" s="74"/>
      <c r="AQ13" s="74"/>
      <c r="AR13" s="74"/>
      <c r="AS13" s="53"/>
      <c r="AT13" s="53"/>
      <c r="AU13" s="53"/>
      <c r="AV13" s="53"/>
      <c r="AW13" s="53"/>
      <c r="AX13" s="53"/>
      <c r="AY13" s="73" t="s">
        <v>88</v>
      </c>
      <c r="AZ13" s="53"/>
      <c r="BB13" s="73"/>
      <c r="BC13" s="73"/>
      <c r="BD13" s="73"/>
      <c r="BE13" s="73"/>
      <c r="BF13" s="73"/>
    </row>
    <row r="14" spans="1:58" ht="19.5" customHeight="1">
      <c r="A14" s="71"/>
      <c r="B14" s="70"/>
      <c r="C14" s="107"/>
      <c r="D14" s="107"/>
      <c r="E14" s="107"/>
      <c r="F14" s="70"/>
      <c r="G14" s="70"/>
      <c r="H14" s="70"/>
      <c r="I14" s="70"/>
      <c r="J14" s="70"/>
      <c r="K14" s="69"/>
      <c r="L14" s="68"/>
      <c r="M14" s="68"/>
      <c r="O14" s="132"/>
      <c r="P14" s="132"/>
      <c r="Q14" s="132"/>
      <c r="R14" s="132"/>
      <c r="S14" s="132" t="s">
        <v>72</v>
      </c>
      <c r="T14" s="132"/>
      <c r="U14" s="132"/>
      <c r="V14" s="132"/>
      <c r="W14" s="132"/>
      <c r="X14" s="132"/>
      <c r="Y14" s="132"/>
      <c r="Z14" s="363" t="s">
        <v>168</v>
      </c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67"/>
      <c r="AU14" s="36"/>
      <c r="AZ14" s="22"/>
      <c r="BA14" s="66"/>
      <c r="BB14" s="66"/>
      <c r="BC14" s="66"/>
      <c r="BD14" s="66"/>
      <c r="BE14" s="66"/>
      <c r="BF14" s="66"/>
    </row>
    <row r="15" spans="1:50" ht="28.5" customHeight="1" thickBot="1">
      <c r="A15" s="65" t="s">
        <v>60</v>
      </c>
      <c r="B15" s="65"/>
      <c r="C15" s="106"/>
      <c r="D15" s="106"/>
      <c r="E15" s="106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47" t="s">
        <v>59</v>
      </c>
      <c r="V15" s="647"/>
      <c r="W15" s="647"/>
      <c r="X15" s="647"/>
      <c r="Y15" s="647"/>
      <c r="Z15" s="647"/>
      <c r="AA15" s="647"/>
      <c r="AB15" s="647"/>
      <c r="AC15" s="647"/>
      <c r="AD15" s="647"/>
      <c r="AE15" s="647"/>
      <c r="AF15" s="647"/>
      <c r="AG15" s="647"/>
      <c r="AH15" s="647"/>
      <c r="AI15" s="647"/>
      <c r="AJ15" s="647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36"/>
    </row>
    <row r="16" spans="2:57" ht="18" customHeight="1">
      <c r="B16" s="44"/>
      <c r="C16" s="44"/>
      <c r="D16" s="761" t="s">
        <v>36</v>
      </c>
      <c r="E16" s="763" t="s">
        <v>58</v>
      </c>
      <c r="F16" s="764"/>
      <c r="G16" s="764"/>
      <c r="H16" s="765"/>
      <c r="I16" s="766" t="s">
        <v>57</v>
      </c>
      <c r="J16" s="767"/>
      <c r="K16" s="767"/>
      <c r="L16" s="767"/>
      <c r="M16" s="768"/>
      <c r="N16" s="737" t="s">
        <v>56</v>
      </c>
      <c r="O16" s="738"/>
      <c r="P16" s="738"/>
      <c r="Q16" s="738"/>
      <c r="R16" s="739"/>
      <c r="S16" s="737" t="s">
        <v>55</v>
      </c>
      <c r="T16" s="738"/>
      <c r="U16" s="738"/>
      <c r="V16" s="739"/>
      <c r="W16" s="731" t="s">
        <v>54</v>
      </c>
      <c r="X16" s="732"/>
      <c r="Y16" s="732"/>
      <c r="Z16" s="732"/>
      <c r="AA16" s="733"/>
      <c r="AB16" s="731" t="s">
        <v>53</v>
      </c>
      <c r="AC16" s="732"/>
      <c r="AD16" s="732"/>
      <c r="AE16" s="733"/>
      <c r="AF16" s="731" t="s">
        <v>52</v>
      </c>
      <c r="AG16" s="732"/>
      <c r="AH16" s="732"/>
      <c r="AI16" s="733"/>
      <c r="AJ16" s="731" t="s">
        <v>51</v>
      </c>
      <c r="AK16" s="732"/>
      <c r="AL16" s="732"/>
      <c r="AM16" s="733"/>
      <c r="AN16" s="731" t="s">
        <v>50</v>
      </c>
      <c r="AO16" s="732"/>
      <c r="AP16" s="732"/>
      <c r="AQ16" s="733"/>
      <c r="AR16" s="731" t="s">
        <v>49</v>
      </c>
      <c r="AS16" s="732"/>
      <c r="AT16" s="732"/>
      <c r="AU16" s="733"/>
      <c r="AV16" s="731" t="s">
        <v>48</v>
      </c>
      <c r="AW16" s="732"/>
      <c r="AX16" s="732"/>
      <c r="AY16" s="733"/>
      <c r="AZ16" s="731" t="s">
        <v>47</v>
      </c>
      <c r="BA16" s="732"/>
      <c r="BB16" s="732"/>
      <c r="BC16" s="732"/>
      <c r="BD16" s="733"/>
      <c r="BE16" s="44"/>
    </row>
    <row r="17" spans="2:57" ht="18" customHeight="1" thickBot="1">
      <c r="B17" s="44"/>
      <c r="C17" s="44"/>
      <c r="D17" s="762"/>
      <c r="E17" s="109">
        <v>1</v>
      </c>
      <c r="F17" s="110">
        <f aca="true" t="shared" si="0" ref="F17:AK17">E17+1</f>
        <v>2</v>
      </c>
      <c r="G17" s="61">
        <f t="shared" si="0"/>
        <v>3</v>
      </c>
      <c r="H17" s="60">
        <f t="shared" si="0"/>
        <v>4</v>
      </c>
      <c r="I17" s="125">
        <f t="shared" si="0"/>
        <v>5</v>
      </c>
      <c r="J17" s="126">
        <f t="shared" si="0"/>
        <v>6</v>
      </c>
      <c r="K17" s="126">
        <f t="shared" si="0"/>
        <v>7</v>
      </c>
      <c r="L17" s="126">
        <f t="shared" si="0"/>
        <v>8</v>
      </c>
      <c r="M17" s="127">
        <f t="shared" si="0"/>
        <v>9</v>
      </c>
      <c r="N17" s="63">
        <f t="shared" si="0"/>
        <v>10</v>
      </c>
      <c r="O17" s="61">
        <f t="shared" si="0"/>
        <v>11</v>
      </c>
      <c r="P17" s="61">
        <f t="shared" si="0"/>
        <v>12</v>
      </c>
      <c r="Q17" s="61">
        <f t="shared" si="0"/>
        <v>13</v>
      </c>
      <c r="R17" s="60">
        <f t="shared" si="0"/>
        <v>14</v>
      </c>
      <c r="S17" s="63">
        <f t="shared" si="0"/>
        <v>15</v>
      </c>
      <c r="T17" s="61">
        <f t="shared" si="0"/>
        <v>16</v>
      </c>
      <c r="U17" s="61">
        <f t="shared" si="0"/>
        <v>17</v>
      </c>
      <c r="V17" s="60">
        <f t="shared" si="0"/>
        <v>18</v>
      </c>
      <c r="W17" s="63">
        <f t="shared" si="0"/>
        <v>19</v>
      </c>
      <c r="X17" s="61">
        <f t="shared" si="0"/>
        <v>20</v>
      </c>
      <c r="Y17" s="61">
        <f t="shared" si="0"/>
        <v>21</v>
      </c>
      <c r="Z17" s="61">
        <f t="shared" si="0"/>
        <v>22</v>
      </c>
      <c r="AA17" s="60">
        <f t="shared" si="0"/>
        <v>23</v>
      </c>
      <c r="AB17" s="63">
        <f t="shared" si="0"/>
        <v>24</v>
      </c>
      <c r="AC17" s="119">
        <f t="shared" si="0"/>
        <v>25</v>
      </c>
      <c r="AD17" s="119">
        <f t="shared" si="0"/>
        <v>26</v>
      </c>
      <c r="AE17" s="60">
        <f t="shared" si="0"/>
        <v>27</v>
      </c>
      <c r="AF17" s="64">
        <f t="shared" si="0"/>
        <v>28</v>
      </c>
      <c r="AG17" s="61">
        <f t="shared" si="0"/>
        <v>29</v>
      </c>
      <c r="AH17" s="61">
        <f t="shared" si="0"/>
        <v>30</v>
      </c>
      <c r="AI17" s="60">
        <f t="shared" si="0"/>
        <v>31</v>
      </c>
      <c r="AJ17" s="64">
        <f t="shared" si="0"/>
        <v>32</v>
      </c>
      <c r="AK17" s="61">
        <f t="shared" si="0"/>
        <v>33</v>
      </c>
      <c r="AL17" s="61">
        <f aca="true" t="shared" si="1" ref="AL17:BD17">AK17+1</f>
        <v>34</v>
      </c>
      <c r="AM17" s="60">
        <f t="shared" si="1"/>
        <v>35</v>
      </c>
      <c r="AN17" s="64">
        <f t="shared" si="1"/>
        <v>36</v>
      </c>
      <c r="AO17" s="61">
        <f t="shared" si="1"/>
        <v>37</v>
      </c>
      <c r="AP17" s="61">
        <f t="shared" si="1"/>
        <v>38</v>
      </c>
      <c r="AQ17" s="60">
        <f t="shared" si="1"/>
        <v>39</v>
      </c>
      <c r="AR17" s="64">
        <f t="shared" si="1"/>
        <v>40</v>
      </c>
      <c r="AS17" s="61">
        <f t="shared" si="1"/>
        <v>41</v>
      </c>
      <c r="AT17" s="61">
        <f t="shared" si="1"/>
        <v>42</v>
      </c>
      <c r="AU17" s="60">
        <f t="shared" si="1"/>
        <v>43</v>
      </c>
      <c r="AV17" s="63">
        <f t="shared" si="1"/>
        <v>44</v>
      </c>
      <c r="AW17" s="62">
        <f t="shared" si="1"/>
        <v>45</v>
      </c>
      <c r="AX17" s="61">
        <f t="shared" si="1"/>
        <v>46</v>
      </c>
      <c r="AY17" s="60">
        <f t="shared" si="1"/>
        <v>47</v>
      </c>
      <c r="AZ17" s="63">
        <f t="shared" si="1"/>
        <v>48</v>
      </c>
      <c r="BA17" s="62">
        <f t="shared" si="1"/>
        <v>49</v>
      </c>
      <c r="BB17" s="61">
        <f t="shared" si="1"/>
        <v>50</v>
      </c>
      <c r="BC17" s="61">
        <f t="shared" si="1"/>
        <v>51</v>
      </c>
      <c r="BD17" s="60">
        <f t="shared" si="1"/>
        <v>52</v>
      </c>
      <c r="BE17" s="44"/>
    </row>
    <row r="18" spans="2:57" ht="15.75" customHeight="1" thickTop="1">
      <c r="B18" s="44"/>
      <c r="C18" s="44"/>
      <c r="D18" s="163" t="s">
        <v>27</v>
      </c>
      <c r="E18" s="164"/>
      <c r="F18" s="165"/>
      <c r="G18" s="166"/>
      <c r="H18" s="167"/>
      <c r="I18" s="168"/>
      <c r="J18" s="169"/>
      <c r="K18" s="169">
        <v>18</v>
      </c>
      <c r="L18" s="169"/>
      <c r="M18" s="170"/>
      <c r="N18" s="171"/>
      <c r="O18" s="58"/>
      <c r="P18" s="58"/>
      <c r="Q18" s="58"/>
      <c r="R18" s="172"/>
      <c r="S18" s="171"/>
      <c r="T18" s="58"/>
      <c r="U18" s="58"/>
      <c r="V18" s="172"/>
      <c r="W18" s="58" t="s">
        <v>44</v>
      </c>
      <c r="X18" s="58" t="s">
        <v>44</v>
      </c>
      <c r="Y18" s="58" t="s">
        <v>38</v>
      </c>
      <c r="Z18" s="58" t="s">
        <v>38</v>
      </c>
      <c r="AA18" s="172"/>
      <c r="AB18" s="171"/>
      <c r="AC18" s="58"/>
      <c r="AD18" s="58"/>
      <c r="AE18" s="172"/>
      <c r="AF18" s="171"/>
      <c r="AG18" s="58">
        <v>18</v>
      </c>
      <c r="AH18" s="173"/>
      <c r="AI18" s="172"/>
      <c r="AJ18" s="171"/>
      <c r="AK18" s="58"/>
      <c r="AL18" s="58"/>
      <c r="AM18" s="172"/>
      <c r="AN18" s="171"/>
      <c r="AO18" s="58"/>
      <c r="AP18" s="58"/>
      <c r="AQ18" s="172"/>
      <c r="AR18" s="171"/>
      <c r="AS18" s="58" t="s">
        <v>44</v>
      </c>
      <c r="AT18" s="58" t="s">
        <v>44</v>
      </c>
      <c r="AU18" s="58" t="s">
        <v>38</v>
      </c>
      <c r="AV18" s="171" t="s">
        <v>38</v>
      </c>
      <c r="AW18" s="58" t="s">
        <v>38</v>
      </c>
      <c r="AX18" s="58" t="s">
        <v>38</v>
      </c>
      <c r="AY18" s="172" t="s">
        <v>38</v>
      </c>
      <c r="AZ18" s="171" t="s">
        <v>38</v>
      </c>
      <c r="BA18" s="58" t="s">
        <v>38</v>
      </c>
      <c r="BB18" s="58" t="s">
        <v>38</v>
      </c>
      <c r="BC18" s="58" t="s">
        <v>38</v>
      </c>
      <c r="BD18" s="172" t="s">
        <v>38</v>
      </c>
      <c r="BE18" s="44"/>
    </row>
    <row r="19" spans="2:57" ht="15.75" customHeight="1">
      <c r="B19" s="44"/>
      <c r="C19" s="44"/>
      <c r="D19" s="174" t="s">
        <v>26</v>
      </c>
      <c r="E19" s="175"/>
      <c r="F19" s="176"/>
      <c r="G19" s="177"/>
      <c r="H19" s="178"/>
      <c r="I19" s="179"/>
      <c r="J19" s="180"/>
      <c r="K19" s="180">
        <v>18</v>
      </c>
      <c r="L19" s="180"/>
      <c r="M19" s="181"/>
      <c r="N19" s="179"/>
      <c r="O19" s="180"/>
      <c r="P19" s="180"/>
      <c r="Q19" s="180"/>
      <c r="R19" s="181"/>
      <c r="S19" s="179"/>
      <c r="T19" s="180"/>
      <c r="U19" s="180"/>
      <c r="V19" s="181"/>
      <c r="W19" s="58" t="s">
        <v>44</v>
      </c>
      <c r="X19" s="58" t="s">
        <v>44</v>
      </c>
      <c r="Y19" s="58" t="s">
        <v>38</v>
      </c>
      <c r="Z19" s="58" t="s">
        <v>38</v>
      </c>
      <c r="AA19" s="172"/>
      <c r="AB19" s="179"/>
      <c r="AC19" s="180"/>
      <c r="AD19" s="180"/>
      <c r="AE19" s="181"/>
      <c r="AF19" s="179"/>
      <c r="AG19" s="180">
        <v>18</v>
      </c>
      <c r="AH19" s="182"/>
      <c r="AI19" s="181"/>
      <c r="AJ19" s="179"/>
      <c r="AK19" s="180"/>
      <c r="AL19" s="180"/>
      <c r="AM19" s="181"/>
      <c r="AN19" s="179"/>
      <c r="AO19" s="180"/>
      <c r="AP19" s="180"/>
      <c r="AQ19" s="181"/>
      <c r="AR19" s="179"/>
      <c r="AS19" s="58" t="s">
        <v>44</v>
      </c>
      <c r="AT19" s="58" t="s">
        <v>44</v>
      </c>
      <c r="AU19" s="58" t="s">
        <v>38</v>
      </c>
      <c r="AV19" s="171" t="s">
        <v>38</v>
      </c>
      <c r="AW19" s="58" t="s">
        <v>38</v>
      </c>
      <c r="AX19" s="58" t="s">
        <v>38</v>
      </c>
      <c r="AY19" s="172" t="s">
        <v>38</v>
      </c>
      <c r="AZ19" s="183" t="s">
        <v>38</v>
      </c>
      <c r="BA19" s="180" t="s">
        <v>38</v>
      </c>
      <c r="BB19" s="180" t="s">
        <v>38</v>
      </c>
      <c r="BC19" s="180" t="s">
        <v>38</v>
      </c>
      <c r="BD19" s="184" t="s">
        <v>38</v>
      </c>
      <c r="BE19" s="44"/>
    </row>
    <row r="20" spans="2:57" ht="15.75" customHeight="1">
      <c r="B20" s="44"/>
      <c r="C20" s="44"/>
      <c r="D20" s="174" t="s">
        <v>24</v>
      </c>
      <c r="E20" s="175"/>
      <c r="F20" s="176"/>
      <c r="G20" s="177"/>
      <c r="H20" s="178"/>
      <c r="I20" s="179"/>
      <c r="J20" s="180"/>
      <c r="K20" s="180">
        <v>18</v>
      </c>
      <c r="L20" s="180"/>
      <c r="M20" s="181"/>
      <c r="N20" s="179"/>
      <c r="O20" s="180"/>
      <c r="P20" s="180"/>
      <c r="Q20" s="180"/>
      <c r="R20" s="181"/>
      <c r="S20" s="179"/>
      <c r="T20" s="180"/>
      <c r="U20" s="180"/>
      <c r="V20" s="181"/>
      <c r="W20" s="58" t="s">
        <v>44</v>
      </c>
      <c r="X20" s="58" t="s">
        <v>44</v>
      </c>
      <c r="Y20" s="58" t="s">
        <v>38</v>
      </c>
      <c r="Z20" s="58" t="s">
        <v>38</v>
      </c>
      <c r="AA20" s="172"/>
      <c r="AB20" s="179"/>
      <c r="AC20" s="180"/>
      <c r="AD20" s="180"/>
      <c r="AE20" s="181"/>
      <c r="AF20" s="179"/>
      <c r="AG20" s="180">
        <v>18</v>
      </c>
      <c r="AH20" s="182"/>
      <c r="AI20" s="185"/>
      <c r="AJ20" s="186"/>
      <c r="AK20" s="187"/>
      <c r="AL20" s="187"/>
      <c r="AM20" s="185"/>
      <c r="AN20" s="171"/>
      <c r="AO20" s="58"/>
      <c r="AP20" s="58"/>
      <c r="AQ20" s="172"/>
      <c r="AR20" s="171"/>
      <c r="AS20" s="58" t="s">
        <v>44</v>
      </c>
      <c r="AT20" s="58" t="s">
        <v>44</v>
      </c>
      <c r="AU20" s="58" t="s">
        <v>38</v>
      </c>
      <c r="AV20" s="171" t="s">
        <v>38</v>
      </c>
      <c r="AW20" s="188" t="s">
        <v>38</v>
      </c>
      <c r="AX20" s="180" t="s">
        <v>38</v>
      </c>
      <c r="AY20" s="188" t="s">
        <v>38</v>
      </c>
      <c r="AZ20" s="183" t="s">
        <v>38</v>
      </c>
      <c r="BA20" s="180" t="s">
        <v>38</v>
      </c>
      <c r="BB20" s="180" t="s">
        <v>38</v>
      </c>
      <c r="BC20" s="180" t="s">
        <v>38</v>
      </c>
      <c r="BD20" s="189" t="s">
        <v>38</v>
      </c>
      <c r="BE20" s="44"/>
    </row>
    <row r="21" spans="3:59" ht="15.75" customHeight="1" thickBot="1">
      <c r="C21" s="1"/>
      <c r="D21" s="190" t="s">
        <v>23</v>
      </c>
      <c r="E21" s="191"/>
      <c r="F21" s="192"/>
      <c r="G21" s="193"/>
      <c r="H21" s="194"/>
      <c r="I21" s="195"/>
      <c r="J21" s="196"/>
      <c r="K21" s="196">
        <v>18</v>
      </c>
      <c r="L21" s="196"/>
      <c r="M21" s="197"/>
      <c r="N21" s="195"/>
      <c r="O21" s="196"/>
      <c r="P21" s="196"/>
      <c r="Q21" s="196"/>
      <c r="R21" s="197"/>
      <c r="S21" s="195"/>
      <c r="T21" s="196"/>
      <c r="U21" s="196"/>
      <c r="V21" s="197"/>
      <c r="W21" s="195" t="s">
        <v>44</v>
      </c>
      <c r="X21" s="196" t="s">
        <v>44</v>
      </c>
      <c r="Y21" s="198" t="s">
        <v>38</v>
      </c>
      <c r="Z21" s="198" t="s">
        <v>38</v>
      </c>
      <c r="AA21" s="199"/>
      <c r="AB21" s="195"/>
      <c r="AC21" s="196"/>
      <c r="AD21" s="196"/>
      <c r="AE21" s="197"/>
      <c r="AF21" s="195"/>
      <c r="AG21" s="196">
        <v>9</v>
      </c>
      <c r="AH21" s="200"/>
      <c r="AI21" s="197"/>
      <c r="AJ21" s="201" t="s">
        <v>44</v>
      </c>
      <c r="AK21" s="196" t="s">
        <v>42</v>
      </c>
      <c r="AL21" s="196" t="s">
        <v>42</v>
      </c>
      <c r="AM21" s="197" t="s">
        <v>42</v>
      </c>
      <c r="AN21" s="201" t="s">
        <v>42</v>
      </c>
      <c r="AO21" s="196" t="s">
        <v>42</v>
      </c>
      <c r="AP21" s="196" t="s">
        <v>40</v>
      </c>
      <c r="AQ21" s="202" t="s">
        <v>40</v>
      </c>
      <c r="AR21" s="201" t="s">
        <v>40</v>
      </c>
      <c r="AS21" s="196" t="s">
        <v>40</v>
      </c>
      <c r="AT21" s="196" t="s">
        <v>228</v>
      </c>
      <c r="AU21" s="197" t="s">
        <v>228</v>
      </c>
      <c r="AV21" s="195"/>
      <c r="AW21" s="202"/>
      <c r="AX21" s="196"/>
      <c r="AY21" s="197"/>
      <c r="AZ21" s="195"/>
      <c r="BA21" s="202"/>
      <c r="BB21" s="196"/>
      <c r="BC21" s="196"/>
      <c r="BD21" s="197"/>
      <c r="BE21" s="22"/>
      <c r="BF21" s="22"/>
      <c r="BG21" s="22"/>
    </row>
    <row r="22" spans="5:40" s="53" customFormat="1" ht="15.75">
      <c r="E22" s="56" t="s">
        <v>46</v>
      </c>
      <c r="F22" s="111"/>
      <c r="G22" s="111"/>
      <c r="H22" s="111"/>
      <c r="I22" s="59"/>
      <c r="J22" s="54" t="s">
        <v>45</v>
      </c>
      <c r="K22" s="54"/>
      <c r="L22" s="54"/>
      <c r="M22" s="58" t="s">
        <v>44</v>
      </c>
      <c r="N22" s="54" t="s">
        <v>43</v>
      </c>
      <c r="O22" s="54"/>
      <c r="P22" s="54"/>
      <c r="R22" s="58" t="s">
        <v>42</v>
      </c>
      <c r="S22" s="54" t="s">
        <v>41</v>
      </c>
      <c r="T22" s="54"/>
      <c r="U22" s="54"/>
      <c r="V22" s="58" t="s">
        <v>40</v>
      </c>
      <c r="W22" s="734" t="s">
        <v>39</v>
      </c>
      <c r="X22" s="735"/>
      <c r="Y22" s="735"/>
      <c r="Z22" s="735"/>
      <c r="AA22" s="735"/>
      <c r="AB22" s="736"/>
      <c r="AC22" s="58" t="s">
        <v>228</v>
      </c>
      <c r="AD22" s="734" t="s">
        <v>230</v>
      </c>
      <c r="AE22" s="735"/>
      <c r="AF22" s="735"/>
      <c r="AG22" s="735"/>
      <c r="AH22" s="735"/>
      <c r="AI22" s="735"/>
      <c r="AJ22" s="735"/>
      <c r="AK22" s="735"/>
      <c r="AL22" s="736"/>
      <c r="AM22" s="57" t="s">
        <v>38</v>
      </c>
      <c r="AN22" s="53" t="s">
        <v>37</v>
      </c>
    </row>
    <row r="23" spans="1:54" s="53" customFormat="1" ht="5.25" customHeight="1">
      <c r="A23" s="56"/>
      <c r="C23" s="111"/>
      <c r="D23" s="111"/>
      <c r="E23" s="111"/>
      <c r="F23" s="54"/>
      <c r="G23" s="54"/>
      <c r="H23" s="54"/>
      <c r="I23" s="48"/>
      <c r="J23" s="48"/>
      <c r="AB23" s="54"/>
      <c r="AC23" s="54"/>
      <c r="AE23" s="54"/>
      <c r="AF23" s="54"/>
      <c r="AH23" s="49"/>
      <c r="AI23" s="54"/>
      <c r="AJ23" s="54"/>
      <c r="AK23" s="54"/>
      <c r="AL23" s="54"/>
      <c r="AM23" s="54"/>
      <c r="AN23" s="55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</row>
    <row r="24" spans="3:57" s="50" customFormat="1" ht="20.25" customHeight="1" thickBot="1">
      <c r="C24" s="104"/>
      <c r="D24" s="759" t="s">
        <v>75</v>
      </c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V24" s="103"/>
      <c r="W24" s="103"/>
      <c r="X24" s="647" t="s">
        <v>74</v>
      </c>
      <c r="Y24" s="647"/>
      <c r="Z24" s="647"/>
      <c r="AA24" s="647"/>
      <c r="AB24" s="647"/>
      <c r="AC24" s="647"/>
      <c r="AD24" s="647"/>
      <c r="AE24" s="647"/>
      <c r="AF24" s="647"/>
      <c r="AG24" s="647"/>
      <c r="AH24" s="52"/>
      <c r="AI24" s="51"/>
      <c r="AJ24" s="51"/>
      <c r="AK24" s="51"/>
      <c r="AL24" s="51"/>
      <c r="AM24" s="705" t="s">
        <v>93</v>
      </c>
      <c r="AN24" s="705"/>
      <c r="AO24" s="705"/>
      <c r="AP24" s="705"/>
      <c r="AQ24" s="705"/>
      <c r="AR24" s="705"/>
      <c r="AS24" s="705"/>
      <c r="AT24" s="705"/>
      <c r="AU24" s="705"/>
      <c r="AV24" s="705"/>
      <c r="AW24" s="705"/>
      <c r="AX24" s="705"/>
      <c r="AY24" s="705"/>
      <c r="AZ24" s="705"/>
      <c r="BA24" s="705"/>
      <c r="BB24" s="705"/>
      <c r="BC24" s="705"/>
      <c r="BD24" s="705"/>
      <c r="BE24" s="705"/>
    </row>
    <row r="25" spans="4:56" s="50" customFormat="1" ht="22.5" customHeight="1">
      <c r="D25" s="706" t="s">
        <v>36</v>
      </c>
      <c r="E25" s="708" t="s">
        <v>77</v>
      </c>
      <c r="F25" s="709"/>
      <c r="G25" s="712" t="s">
        <v>76</v>
      </c>
      <c r="H25" s="713"/>
      <c r="I25" s="716" t="s">
        <v>35</v>
      </c>
      <c r="J25" s="713"/>
      <c r="K25" s="716" t="s">
        <v>237</v>
      </c>
      <c r="L25" s="713"/>
      <c r="M25" s="716" t="s">
        <v>4</v>
      </c>
      <c r="N25" s="712"/>
      <c r="O25" s="713"/>
      <c r="P25" s="718" t="s">
        <v>34</v>
      </c>
      <c r="Q25" s="719"/>
      <c r="R25" s="721" t="s">
        <v>33</v>
      </c>
      <c r="S25" s="722"/>
      <c r="W25" s="725" t="s">
        <v>32</v>
      </c>
      <c r="X25" s="726"/>
      <c r="Y25" s="726"/>
      <c r="Z25" s="726"/>
      <c r="AA25" s="726"/>
      <c r="AB25" s="727"/>
      <c r="AC25" s="697" t="s">
        <v>28</v>
      </c>
      <c r="AD25" s="697"/>
      <c r="AE25" s="697"/>
      <c r="AF25" s="699" t="s">
        <v>31</v>
      </c>
      <c r="AG25" s="700"/>
      <c r="AH25" s="701"/>
      <c r="AI25" s="51"/>
      <c r="AJ25" s="51"/>
      <c r="AK25" s="51"/>
      <c r="AL25" s="699" t="s">
        <v>30</v>
      </c>
      <c r="AM25" s="700"/>
      <c r="AN25" s="700"/>
      <c r="AO25" s="700"/>
      <c r="AP25" s="700"/>
      <c r="AQ25" s="700"/>
      <c r="AR25" s="700"/>
      <c r="AS25" s="701"/>
      <c r="AT25" s="687" t="s">
        <v>29</v>
      </c>
      <c r="AU25" s="688"/>
      <c r="AV25" s="688"/>
      <c r="AW25" s="688"/>
      <c r="AX25" s="688"/>
      <c r="AY25" s="688"/>
      <c r="AZ25" s="688"/>
      <c r="BA25" s="688"/>
      <c r="BB25" s="689"/>
      <c r="BC25" s="693" t="s">
        <v>28</v>
      </c>
      <c r="BD25" s="694"/>
    </row>
    <row r="26" spans="4:56" s="50" customFormat="1" ht="18" customHeight="1" thickBot="1">
      <c r="D26" s="707"/>
      <c r="E26" s="710"/>
      <c r="F26" s="711"/>
      <c r="G26" s="714"/>
      <c r="H26" s="715"/>
      <c r="I26" s="717"/>
      <c r="J26" s="715"/>
      <c r="K26" s="717"/>
      <c r="L26" s="715"/>
      <c r="M26" s="717"/>
      <c r="N26" s="714"/>
      <c r="O26" s="715"/>
      <c r="P26" s="720"/>
      <c r="Q26" s="720"/>
      <c r="R26" s="723"/>
      <c r="S26" s="724"/>
      <c r="W26" s="728"/>
      <c r="X26" s="729"/>
      <c r="Y26" s="729"/>
      <c r="Z26" s="729"/>
      <c r="AA26" s="729"/>
      <c r="AB26" s="730"/>
      <c r="AC26" s="698"/>
      <c r="AD26" s="698"/>
      <c r="AE26" s="698"/>
      <c r="AF26" s="702"/>
      <c r="AG26" s="703"/>
      <c r="AH26" s="704"/>
      <c r="AI26" s="51"/>
      <c r="AJ26" s="51"/>
      <c r="AK26" s="51"/>
      <c r="AL26" s="702"/>
      <c r="AM26" s="703"/>
      <c r="AN26" s="703"/>
      <c r="AO26" s="703"/>
      <c r="AP26" s="703"/>
      <c r="AQ26" s="703"/>
      <c r="AR26" s="703"/>
      <c r="AS26" s="704"/>
      <c r="AT26" s="690"/>
      <c r="AU26" s="691"/>
      <c r="AV26" s="691"/>
      <c r="AW26" s="691"/>
      <c r="AX26" s="691"/>
      <c r="AY26" s="691"/>
      <c r="AZ26" s="691"/>
      <c r="BA26" s="691"/>
      <c r="BB26" s="692"/>
      <c r="BC26" s="695"/>
      <c r="BD26" s="696"/>
    </row>
    <row r="27" spans="4:56" s="50" customFormat="1" ht="16.5" thickBot="1">
      <c r="D27" s="163" t="s">
        <v>27</v>
      </c>
      <c r="E27" s="681">
        <v>36</v>
      </c>
      <c r="F27" s="682"/>
      <c r="G27" s="683">
        <v>4</v>
      </c>
      <c r="H27" s="684"/>
      <c r="I27" s="685"/>
      <c r="J27" s="685"/>
      <c r="K27" s="674"/>
      <c r="L27" s="675"/>
      <c r="M27" s="674"/>
      <c r="N27" s="686"/>
      <c r="O27" s="675"/>
      <c r="P27" s="643">
        <v>12</v>
      </c>
      <c r="Q27" s="644"/>
      <c r="R27" s="674">
        <f>SUM(E27:Q27)</f>
        <v>52</v>
      </c>
      <c r="S27" s="675"/>
      <c r="T27" s="53"/>
      <c r="U27" s="53"/>
      <c r="V27" s="53"/>
      <c r="W27" s="769" t="s">
        <v>229</v>
      </c>
      <c r="X27" s="770"/>
      <c r="Y27" s="770"/>
      <c r="Z27" s="770"/>
      <c r="AA27" s="770"/>
      <c r="AB27" s="771"/>
      <c r="AC27" s="642" t="s">
        <v>25</v>
      </c>
      <c r="AD27" s="652"/>
      <c r="AE27" s="653"/>
      <c r="AF27" s="642" t="s">
        <v>92</v>
      </c>
      <c r="AG27" s="652"/>
      <c r="AH27" s="653"/>
      <c r="AI27" s="54"/>
      <c r="AJ27" s="54"/>
      <c r="AK27" s="54"/>
      <c r="AL27" s="649" t="s">
        <v>4</v>
      </c>
      <c r="AM27" s="650"/>
      <c r="AN27" s="650"/>
      <c r="AO27" s="650"/>
      <c r="AP27" s="650"/>
      <c r="AQ27" s="650"/>
      <c r="AR27" s="650"/>
      <c r="AS27" s="651"/>
      <c r="AT27" s="676" t="s">
        <v>133</v>
      </c>
      <c r="AU27" s="677"/>
      <c r="AV27" s="677"/>
      <c r="AW27" s="677"/>
      <c r="AX27" s="677"/>
      <c r="AY27" s="677"/>
      <c r="AZ27" s="677"/>
      <c r="BA27" s="677"/>
      <c r="BB27" s="678"/>
      <c r="BC27" s="679">
        <v>8</v>
      </c>
      <c r="BD27" s="680"/>
    </row>
    <row r="28" spans="4:56" s="50" customFormat="1" ht="16.5" thickBot="1">
      <c r="D28" s="174" t="s">
        <v>26</v>
      </c>
      <c r="E28" s="681">
        <v>36</v>
      </c>
      <c r="F28" s="682"/>
      <c r="G28" s="683">
        <v>4</v>
      </c>
      <c r="H28" s="684"/>
      <c r="I28" s="685"/>
      <c r="J28" s="685"/>
      <c r="K28" s="674"/>
      <c r="L28" s="675"/>
      <c r="M28" s="674"/>
      <c r="N28" s="686"/>
      <c r="O28" s="675"/>
      <c r="P28" s="643">
        <v>12</v>
      </c>
      <c r="Q28" s="644"/>
      <c r="R28" s="674">
        <f>SUM(E28:Q28)</f>
        <v>52</v>
      </c>
      <c r="S28" s="675"/>
      <c r="T28" s="53"/>
      <c r="U28" s="53"/>
      <c r="V28" s="53"/>
      <c r="W28" s="53"/>
      <c r="X28" s="53"/>
      <c r="Y28" s="53"/>
      <c r="Z28" s="53"/>
      <c r="AA28" s="53"/>
      <c r="AB28" s="54"/>
      <c r="AC28" s="54"/>
      <c r="AD28" s="53"/>
      <c r="AE28" s="53"/>
      <c r="AF28" s="53"/>
      <c r="AG28" s="53"/>
      <c r="AH28" s="53"/>
      <c r="AI28" s="54"/>
      <c r="AJ28" s="54"/>
      <c r="AK28" s="54"/>
      <c r="AL28" s="648"/>
      <c r="AM28" s="648"/>
      <c r="AN28" s="648"/>
      <c r="AO28" s="648"/>
      <c r="AP28" s="648"/>
      <c r="AQ28" s="648"/>
      <c r="AR28" s="648"/>
      <c r="AS28" s="648"/>
      <c r="AT28" s="660"/>
      <c r="AU28" s="660"/>
      <c r="AV28" s="660"/>
      <c r="AW28" s="660"/>
      <c r="AX28" s="660"/>
      <c r="AY28" s="660"/>
      <c r="AZ28" s="660"/>
      <c r="BA28" s="660"/>
      <c r="BB28" s="660"/>
      <c r="BC28" s="661"/>
      <c r="BD28" s="661"/>
    </row>
    <row r="29" spans="4:56" s="50" customFormat="1" ht="16.5" thickBot="1">
      <c r="D29" s="174" t="s">
        <v>24</v>
      </c>
      <c r="E29" s="681">
        <v>36</v>
      </c>
      <c r="F29" s="682"/>
      <c r="G29" s="683">
        <v>5</v>
      </c>
      <c r="H29" s="684"/>
      <c r="I29" s="685"/>
      <c r="J29" s="685"/>
      <c r="K29" s="674"/>
      <c r="L29" s="675"/>
      <c r="M29" s="674"/>
      <c r="N29" s="686"/>
      <c r="O29" s="675"/>
      <c r="P29" s="643">
        <v>11</v>
      </c>
      <c r="Q29" s="644"/>
      <c r="R29" s="674">
        <f>SUM(E29:Q29)</f>
        <v>52</v>
      </c>
      <c r="S29" s="675"/>
      <c r="T29" s="53"/>
      <c r="U29" s="53"/>
      <c r="V29" s="53"/>
      <c r="W29" s="760"/>
      <c r="X29" s="760"/>
      <c r="Y29" s="760"/>
      <c r="Z29" s="760"/>
      <c r="AA29" s="760"/>
      <c r="AB29" s="760"/>
      <c r="AC29" s="645"/>
      <c r="AD29" s="645"/>
      <c r="AE29" s="645"/>
      <c r="AF29" s="645"/>
      <c r="AG29" s="645"/>
      <c r="AH29" s="645"/>
      <c r="AI29" s="54"/>
      <c r="AJ29" s="54"/>
      <c r="AK29" s="54"/>
      <c r="AL29" s="648"/>
      <c r="AM29" s="648"/>
      <c r="AN29" s="648"/>
      <c r="AO29" s="648"/>
      <c r="AP29" s="648"/>
      <c r="AQ29" s="648"/>
      <c r="AR29" s="648"/>
      <c r="AS29" s="648"/>
      <c r="AT29" s="660"/>
      <c r="AU29" s="660"/>
      <c r="AV29" s="660"/>
      <c r="AW29" s="660"/>
      <c r="AX29" s="660"/>
      <c r="AY29" s="660"/>
      <c r="AZ29" s="660"/>
      <c r="BA29" s="660"/>
      <c r="BB29" s="660"/>
      <c r="BC29" s="661"/>
      <c r="BD29" s="661"/>
    </row>
    <row r="30" spans="2:58" s="43" customFormat="1" ht="15.75" thickBot="1">
      <c r="B30" s="48"/>
      <c r="C30" s="48"/>
      <c r="D30" s="190" t="s">
        <v>23</v>
      </c>
      <c r="E30" s="630" t="s">
        <v>90</v>
      </c>
      <c r="F30" s="631"/>
      <c r="G30" s="630">
        <v>3</v>
      </c>
      <c r="H30" s="631"/>
      <c r="I30" s="641">
        <v>5</v>
      </c>
      <c r="J30" s="641"/>
      <c r="K30" s="630">
        <v>2</v>
      </c>
      <c r="L30" s="631"/>
      <c r="M30" s="630">
        <v>4</v>
      </c>
      <c r="N30" s="641"/>
      <c r="O30" s="631"/>
      <c r="P30" s="630">
        <v>2</v>
      </c>
      <c r="Q30" s="631"/>
      <c r="R30" s="642" t="s">
        <v>91</v>
      </c>
      <c r="S30" s="631"/>
      <c r="T30" s="49"/>
      <c r="U30" s="49"/>
      <c r="V30" s="49"/>
      <c r="W30" s="49"/>
      <c r="X30" s="646" t="s">
        <v>22</v>
      </c>
      <c r="Y30" s="646"/>
      <c r="Z30" s="646"/>
      <c r="AA30" s="646"/>
      <c r="AB30" s="646"/>
      <c r="AC30" s="646"/>
      <c r="AD30" s="646"/>
      <c r="AE30" s="646"/>
      <c r="AF30" s="646"/>
      <c r="AG30" s="646"/>
      <c r="AH30" s="646"/>
      <c r="AI30" s="646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8"/>
      <c r="BD30" s="48"/>
      <c r="BE30" s="48"/>
      <c r="BF30" s="48"/>
    </row>
    <row r="31" spans="3:59" s="43" customFormat="1" ht="7.5" customHeight="1" thickBot="1">
      <c r="C31" s="47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647"/>
      <c r="Y31" s="647"/>
      <c r="Z31" s="647"/>
      <c r="AA31" s="647"/>
      <c r="AB31" s="647"/>
      <c r="AC31" s="647"/>
      <c r="AD31" s="647"/>
      <c r="AE31" s="647"/>
      <c r="AF31" s="647"/>
      <c r="AG31" s="647"/>
      <c r="AH31" s="647"/>
      <c r="AI31" s="647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48"/>
      <c r="BG31" s="47"/>
    </row>
    <row r="32" spans="1:58" s="161" customFormat="1" ht="35.25" customHeight="1" thickBot="1">
      <c r="A32" s="44"/>
      <c r="B32" s="44"/>
      <c r="C32" s="601" t="s">
        <v>21</v>
      </c>
      <c r="D32" s="602"/>
      <c r="E32" s="603"/>
      <c r="F32" s="610" t="s">
        <v>20</v>
      </c>
      <c r="G32" s="611"/>
      <c r="H32" s="611"/>
      <c r="I32" s="611"/>
      <c r="J32" s="611"/>
      <c r="K32" s="611"/>
      <c r="L32" s="611"/>
      <c r="M32" s="611"/>
      <c r="N32" s="611"/>
      <c r="O32" s="611"/>
      <c r="P32" s="611"/>
      <c r="Q32" s="611"/>
      <c r="R32" s="611"/>
      <c r="S32" s="612"/>
      <c r="T32" s="619" t="s">
        <v>172</v>
      </c>
      <c r="U32" s="620"/>
      <c r="V32" s="620"/>
      <c r="W32" s="620"/>
      <c r="X32" s="620"/>
      <c r="Y32" s="620"/>
      <c r="Z32" s="620"/>
      <c r="AA32" s="621"/>
      <c r="AB32" s="622" t="s">
        <v>19</v>
      </c>
      <c r="AC32" s="623"/>
      <c r="AD32" s="628" t="s">
        <v>73</v>
      </c>
      <c r="AE32" s="628"/>
      <c r="AF32" s="628"/>
      <c r="AG32" s="628"/>
      <c r="AH32" s="628"/>
      <c r="AI32" s="628"/>
      <c r="AJ32" s="628"/>
      <c r="AK32" s="628"/>
      <c r="AL32" s="628"/>
      <c r="AM32" s="629"/>
      <c r="AN32" s="654" t="s">
        <v>18</v>
      </c>
      <c r="AO32" s="655"/>
      <c r="AP32" s="662" t="s">
        <v>17</v>
      </c>
      <c r="AQ32" s="663"/>
      <c r="AR32" s="663"/>
      <c r="AS32" s="663"/>
      <c r="AT32" s="663"/>
      <c r="AU32" s="663"/>
      <c r="AV32" s="663"/>
      <c r="AW32" s="663"/>
      <c r="AX32" s="663"/>
      <c r="AY32" s="663"/>
      <c r="AZ32" s="663"/>
      <c r="BA32" s="663"/>
      <c r="BB32" s="663"/>
      <c r="BC32" s="663"/>
      <c r="BD32" s="663"/>
      <c r="BE32" s="664"/>
      <c r="BF32" s="160"/>
    </row>
    <row r="33" spans="1:58" s="43" customFormat="1" ht="21" thickBot="1">
      <c r="A33" s="44"/>
      <c r="B33" s="44"/>
      <c r="C33" s="604"/>
      <c r="D33" s="605"/>
      <c r="E33" s="606"/>
      <c r="F33" s="613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5"/>
      <c r="T33" s="632" t="s">
        <v>16</v>
      </c>
      <c r="U33" s="633"/>
      <c r="V33" s="632" t="s">
        <v>15</v>
      </c>
      <c r="W33" s="633"/>
      <c r="X33" s="785" t="s">
        <v>173</v>
      </c>
      <c r="Y33" s="786"/>
      <c r="Z33" s="789" t="s">
        <v>174</v>
      </c>
      <c r="AA33" s="790"/>
      <c r="AB33" s="624"/>
      <c r="AC33" s="625"/>
      <c r="AD33" s="636" t="s">
        <v>14</v>
      </c>
      <c r="AE33" s="588"/>
      <c r="AF33" s="639" t="s">
        <v>13</v>
      </c>
      <c r="AG33" s="639"/>
      <c r="AH33" s="639"/>
      <c r="AI33" s="639"/>
      <c r="AJ33" s="639"/>
      <c r="AK33" s="639"/>
      <c r="AL33" s="639"/>
      <c r="AM33" s="640"/>
      <c r="AN33" s="656"/>
      <c r="AO33" s="657"/>
      <c r="AP33" s="665"/>
      <c r="AQ33" s="666"/>
      <c r="AR33" s="666"/>
      <c r="AS33" s="666"/>
      <c r="AT33" s="666"/>
      <c r="AU33" s="666"/>
      <c r="AV33" s="666"/>
      <c r="AW33" s="666"/>
      <c r="AX33" s="666"/>
      <c r="AY33" s="666"/>
      <c r="AZ33" s="666"/>
      <c r="BA33" s="666"/>
      <c r="BB33" s="666"/>
      <c r="BC33" s="666"/>
      <c r="BD33" s="666"/>
      <c r="BE33" s="667"/>
      <c r="BF33" s="46"/>
    </row>
    <row r="34" spans="1:58" s="43" customFormat="1" ht="18" customHeight="1" thickBot="1">
      <c r="A34" s="44"/>
      <c r="B34" s="44"/>
      <c r="C34" s="604"/>
      <c r="D34" s="605"/>
      <c r="E34" s="606"/>
      <c r="F34" s="613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5"/>
      <c r="T34" s="632"/>
      <c r="U34" s="633"/>
      <c r="V34" s="632"/>
      <c r="W34" s="633"/>
      <c r="X34" s="785"/>
      <c r="Y34" s="786"/>
      <c r="Z34" s="789"/>
      <c r="AA34" s="790"/>
      <c r="AB34" s="624"/>
      <c r="AC34" s="625"/>
      <c r="AD34" s="637"/>
      <c r="AE34" s="588"/>
      <c r="AF34" s="668" t="s">
        <v>3</v>
      </c>
      <c r="AG34" s="669"/>
      <c r="AH34" s="581" t="s">
        <v>12</v>
      </c>
      <c r="AI34" s="582"/>
      <c r="AJ34" s="583"/>
      <c r="AK34" s="583"/>
      <c r="AL34" s="583"/>
      <c r="AM34" s="584"/>
      <c r="AN34" s="656"/>
      <c r="AO34" s="657"/>
      <c r="AP34" s="569">
        <v>1</v>
      </c>
      <c r="AQ34" s="570"/>
      <c r="AR34" s="570"/>
      <c r="AS34" s="571"/>
      <c r="AT34" s="569">
        <v>2</v>
      </c>
      <c r="AU34" s="570"/>
      <c r="AV34" s="570"/>
      <c r="AW34" s="571"/>
      <c r="AX34" s="569">
        <v>3</v>
      </c>
      <c r="AY34" s="570"/>
      <c r="AZ34" s="570"/>
      <c r="BA34" s="571"/>
      <c r="BB34" s="569">
        <v>4</v>
      </c>
      <c r="BC34" s="570"/>
      <c r="BD34" s="570"/>
      <c r="BE34" s="571"/>
      <c r="BF34" s="45"/>
    </row>
    <row r="35" spans="1:58" s="43" customFormat="1" ht="21.75" customHeight="1" thickBot="1">
      <c r="A35" s="44"/>
      <c r="B35" s="44"/>
      <c r="C35" s="604"/>
      <c r="D35" s="605"/>
      <c r="E35" s="606"/>
      <c r="F35" s="613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5"/>
      <c r="T35" s="632"/>
      <c r="U35" s="633"/>
      <c r="V35" s="632"/>
      <c r="W35" s="633"/>
      <c r="X35" s="785"/>
      <c r="Y35" s="786"/>
      <c r="Z35" s="789"/>
      <c r="AA35" s="790"/>
      <c r="AB35" s="624"/>
      <c r="AC35" s="625"/>
      <c r="AD35" s="637"/>
      <c r="AE35" s="588"/>
      <c r="AF35" s="670"/>
      <c r="AG35" s="671"/>
      <c r="AH35" s="585" t="s">
        <v>11</v>
      </c>
      <c r="AI35" s="586"/>
      <c r="AJ35" s="591" t="s">
        <v>9</v>
      </c>
      <c r="AK35" s="592"/>
      <c r="AL35" s="597" t="s">
        <v>10</v>
      </c>
      <c r="AM35" s="586"/>
      <c r="AN35" s="656"/>
      <c r="AO35" s="657"/>
      <c r="AP35" s="598" t="s">
        <v>8</v>
      </c>
      <c r="AQ35" s="599"/>
      <c r="AR35" s="599"/>
      <c r="AS35" s="599"/>
      <c r="AT35" s="599"/>
      <c r="AU35" s="599"/>
      <c r="AV35" s="599"/>
      <c r="AW35" s="599"/>
      <c r="AX35" s="599"/>
      <c r="AY35" s="599"/>
      <c r="AZ35" s="599"/>
      <c r="BA35" s="599"/>
      <c r="BB35" s="599"/>
      <c r="BC35" s="599"/>
      <c r="BD35" s="599"/>
      <c r="BE35" s="600"/>
      <c r="BF35" s="45"/>
    </row>
    <row r="36" spans="1:58" s="43" customFormat="1" ht="17.25" customHeight="1" thickBot="1">
      <c r="A36" s="44"/>
      <c r="B36" s="44"/>
      <c r="C36" s="604"/>
      <c r="D36" s="605"/>
      <c r="E36" s="606"/>
      <c r="F36" s="613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5"/>
      <c r="T36" s="632"/>
      <c r="U36" s="633"/>
      <c r="V36" s="632"/>
      <c r="W36" s="633"/>
      <c r="X36" s="785"/>
      <c r="Y36" s="786"/>
      <c r="Z36" s="789"/>
      <c r="AA36" s="790"/>
      <c r="AB36" s="624"/>
      <c r="AC36" s="625"/>
      <c r="AD36" s="637"/>
      <c r="AE36" s="588"/>
      <c r="AF36" s="670"/>
      <c r="AG36" s="671"/>
      <c r="AH36" s="587"/>
      <c r="AI36" s="588"/>
      <c r="AJ36" s="593"/>
      <c r="AK36" s="594"/>
      <c r="AL36" s="587"/>
      <c r="AM36" s="588"/>
      <c r="AN36" s="656"/>
      <c r="AO36" s="657"/>
      <c r="AP36" s="567">
        <v>1</v>
      </c>
      <c r="AQ36" s="568"/>
      <c r="AR36" s="580">
        <v>2</v>
      </c>
      <c r="AS36" s="568"/>
      <c r="AT36" s="567">
        <v>3</v>
      </c>
      <c r="AU36" s="568"/>
      <c r="AV36" s="580">
        <v>4</v>
      </c>
      <c r="AW36" s="568"/>
      <c r="AX36" s="567">
        <v>5</v>
      </c>
      <c r="AY36" s="568"/>
      <c r="AZ36" s="580">
        <v>6</v>
      </c>
      <c r="BA36" s="568"/>
      <c r="BB36" s="567">
        <v>7</v>
      </c>
      <c r="BC36" s="568"/>
      <c r="BD36" s="567">
        <v>8</v>
      </c>
      <c r="BE36" s="568"/>
      <c r="BF36" s="45"/>
    </row>
    <row r="37" spans="1:58" s="43" customFormat="1" ht="24" customHeight="1" thickBot="1">
      <c r="A37" s="44"/>
      <c r="B37" s="44"/>
      <c r="C37" s="604"/>
      <c r="D37" s="605"/>
      <c r="E37" s="606"/>
      <c r="F37" s="613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5"/>
      <c r="T37" s="632"/>
      <c r="U37" s="633"/>
      <c r="V37" s="632"/>
      <c r="W37" s="633"/>
      <c r="X37" s="785"/>
      <c r="Y37" s="786"/>
      <c r="Z37" s="789"/>
      <c r="AA37" s="790"/>
      <c r="AB37" s="624"/>
      <c r="AC37" s="625"/>
      <c r="AD37" s="637"/>
      <c r="AE37" s="588"/>
      <c r="AF37" s="670"/>
      <c r="AG37" s="671"/>
      <c r="AH37" s="587"/>
      <c r="AI37" s="588"/>
      <c r="AJ37" s="593"/>
      <c r="AK37" s="594"/>
      <c r="AL37" s="587"/>
      <c r="AM37" s="588"/>
      <c r="AN37" s="656"/>
      <c r="AO37" s="657"/>
      <c r="AP37" s="569" t="s">
        <v>7</v>
      </c>
      <c r="AQ37" s="570"/>
      <c r="AR37" s="570"/>
      <c r="AS37" s="570"/>
      <c r="AT37" s="570"/>
      <c r="AU37" s="570"/>
      <c r="AV37" s="570"/>
      <c r="AW37" s="570"/>
      <c r="AX37" s="570"/>
      <c r="AY37" s="570"/>
      <c r="AZ37" s="570"/>
      <c r="BA37" s="570"/>
      <c r="BB37" s="570"/>
      <c r="BC37" s="570"/>
      <c r="BD37" s="570"/>
      <c r="BE37" s="571"/>
      <c r="BF37" s="45"/>
    </row>
    <row r="38" spans="1:58" s="43" customFormat="1" ht="19.5" customHeight="1" thickBot="1">
      <c r="A38" s="44"/>
      <c r="B38" s="44"/>
      <c r="C38" s="607"/>
      <c r="D38" s="608"/>
      <c r="E38" s="609"/>
      <c r="F38" s="616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7"/>
      <c r="R38" s="617"/>
      <c r="S38" s="618"/>
      <c r="T38" s="634"/>
      <c r="U38" s="635"/>
      <c r="V38" s="634"/>
      <c r="W38" s="635"/>
      <c r="X38" s="787"/>
      <c r="Y38" s="788"/>
      <c r="Z38" s="791"/>
      <c r="AA38" s="792"/>
      <c r="AB38" s="626"/>
      <c r="AC38" s="627"/>
      <c r="AD38" s="638"/>
      <c r="AE38" s="590"/>
      <c r="AF38" s="672"/>
      <c r="AG38" s="673"/>
      <c r="AH38" s="589"/>
      <c r="AI38" s="590"/>
      <c r="AJ38" s="595"/>
      <c r="AK38" s="596"/>
      <c r="AL38" s="589"/>
      <c r="AM38" s="590"/>
      <c r="AN38" s="658"/>
      <c r="AO38" s="659"/>
      <c r="AP38" s="572">
        <v>18</v>
      </c>
      <c r="AQ38" s="573"/>
      <c r="AR38" s="574">
        <v>18</v>
      </c>
      <c r="AS38" s="573"/>
      <c r="AT38" s="572">
        <v>18</v>
      </c>
      <c r="AU38" s="573"/>
      <c r="AV38" s="574">
        <v>18</v>
      </c>
      <c r="AW38" s="573"/>
      <c r="AX38" s="572">
        <v>18</v>
      </c>
      <c r="AY38" s="573"/>
      <c r="AZ38" s="574">
        <v>18</v>
      </c>
      <c r="BA38" s="575"/>
      <c r="BB38" s="576">
        <v>18</v>
      </c>
      <c r="BC38" s="577"/>
      <c r="BD38" s="578">
        <v>9</v>
      </c>
      <c r="BE38" s="579"/>
      <c r="BF38" s="45"/>
    </row>
    <row r="39" spans="3:57" s="42" customFormat="1" ht="13.5" customHeight="1" thickBot="1">
      <c r="C39" s="561">
        <v>1</v>
      </c>
      <c r="D39" s="562"/>
      <c r="E39" s="563"/>
      <c r="F39" s="564">
        <v>2</v>
      </c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6"/>
      <c r="T39" s="556">
        <v>3</v>
      </c>
      <c r="U39" s="557"/>
      <c r="V39" s="556">
        <v>4</v>
      </c>
      <c r="W39" s="557"/>
      <c r="X39" s="556">
        <v>5</v>
      </c>
      <c r="Y39" s="557"/>
      <c r="Z39" s="556">
        <v>6</v>
      </c>
      <c r="AA39" s="557"/>
      <c r="AB39" s="556">
        <v>7</v>
      </c>
      <c r="AC39" s="557"/>
      <c r="AD39" s="556">
        <v>8</v>
      </c>
      <c r="AE39" s="557"/>
      <c r="AF39" s="556">
        <v>9</v>
      </c>
      <c r="AG39" s="557"/>
      <c r="AH39" s="556">
        <v>10</v>
      </c>
      <c r="AI39" s="557"/>
      <c r="AJ39" s="556">
        <v>11</v>
      </c>
      <c r="AK39" s="557"/>
      <c r="AL39" s="556">
        <v>12</v>
      </c>
      <c r="AM39" s="557"/>
      <c r="AN39" s="556">
        <v>13</v>
      </c>
      <c r="AO39" s="557"/>
      <c r="AP39" s="556">
        <v>14</v>
      </c>
      <c r="AQ39" s="557"/>
      <c r="AR39" s="556">
        <v>15</v>
      </c>
      <c r="AS39" s="557"/>
      <c r="AT39" s="556">
        <v>16</v>
      </c>
      <c r="AU39" s="557"/>
      <c r="AV39" s="556">
        <v>17</v>
      </c>
      <c r="AW39" s="557"/>
      <c r="AX39" s="556">
        <v>18</v>
      </c>
      <c r="AY39" s="557"/>
      <c r="AZ39" s="556">
        <v>19</v>
      </c>
      <c r="BA39" s="557"/>
      <c r="BB39" s="556">
        <v>20</v>
      </c>
      <c r="BC39" s="557"/>
      <c r="BD39" s="556">
        <v>21</v>
      </c>
      <c r="BE39" s="557"/>
    </row>
    <row r="40" spans="3:57" s="42" customFormat="1" ht="21" thickBot="1">
      <c r="C40" s="558" t="s">
        <v>134</v>
      </c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559"/>
      <c r="AF40" s="559"/>
      <c r="AG40" s="559"/>
      <c r="AH40" s="559"/>
      <c r="AI40" s="559"/>
      <c r="AJ40" s="559"/>
      <c r="AK40" s="559"/>
      <c r="AL40" s="559"/>
      <c r="AM40" s="559"/>
      <c r="AN40" s="559"/>
      <c r="AO40" s="559"/>
      <c r="AP40" s="559"/>
      <c r="AQ40" s="559"/>
      <c r="AR40" s="559"/>
      <c r="AS40" s="559"/>
      <c r="AT40" s="559"/>
      <c r="AU40" s="559"/>
      <c r="AV40" s="559"/>
      <c r="AW40" s="559"/>
      <c r="AX40" s="559"/>
      <c r="AY40" s="559"/>
      <c r="AZ40" s="559"/>
      <c r="BA40" s="559"/>
      <c r="BB40" s="559"/>
      <c r="BC40" s="559"/>
      <c r="BD40" s="559"/>
      <c r="BE40" s="560"/>
    </row>
    <row r="41" spans="3:57" s="9" customFormat="1" ht="21" thickBot="1">
      <c r="C41" s="412" t="s">
        <v>135</v>
      </c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4"/>
      <c r="U41" s="414"/>
      <c r="V41" s="414"/>
      <c r="W41" s="414"/>
      <c r="X41" s="413"/>
      <c r="Y41" s="413"/>
      <c r="Z41" s="413"/>
      <c r="AA41" s="413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414"/>
      <c r="AO41" s="414"/>
      <c r="AP41" s="413"/>
      <c r="AQ41" s="413"/>
      <c r="AR41" s="413"/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5"/>
    </row>
    <row r="42" spans="3:57" s="37" customFormat="1" ht="20.25">
      <c r="C42" s="535" t="s">
        <v>104</v>
      </c>
      <c r="D42" s="536"/>
      <c r="E42" s="537"/>
      <c r="F42" s="497" t="s">
        <v>149</v>
      </c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9"/>
      <c r="T42" s="538"/>
      <c r="U42" s="527"/>
      <c r="V42" s="528">
        <v>1</v>
      </c>
      <c r="W42" s="539"/>
      <c r="X42" s="540"/>
      <c r="Y42" s="541"/>
      <c r="Z42" s="529">
        <v>1</v>
      </c>
      <c r="AA42" s="530"/>
      <c r="AB42" s="531">
        <v>2</v>
      </c>
      <c r="AC42" s="532"/>
      <c r="AD42" s="482">
        <f aca="true" t="shared" si="2" ref="AD42:AD55">AB42*30</f>
        <v>60</v>
      </c>
      <c r="AE42" s="533"/>
      <c r="AF42" s="534">
        <f aca="true" t="shared" si="3" ref="AF42:AF55">AH42+AJ42+AL42</f>
        <v>36</v>
      </c>
      <c r="AG42" s="524"/>
      <c r="AH42" s="524">
        <v>18</v>
      </c>
      <c r="AI42" s="524"/>
      <c r="AJ42" s="524">
        <v>18</v>
      </c>
      <c r="AK42" s="524"/>
      <c r="AL42" s="524"/>
      <c r="AM42" s="525"/>
      <c r="AN42" s="472">
        <f aca="true" t="shared" si="4" ref="AN42:AN55">AD42-AF42</f>
        <v>24</v>
      </c>
      <c r="AO42" s="473"/>
      <c r="AP42" s="526">
        <v>2</v>
      </c>
      <c r="AQ42" s="527"/>
      <c r="AR42" s="528"/>
      <c r="AS42" s="527"/>
      <c r="AT42" s="528"/>
      <c r="AU42" s="527"/>
      <c r="AV42" s="471"/>
      <c r="AW42" s="474"/>
      <c r="AX42" s="471"/>
      <c r="AY42" s="474"/>
      <c r="AZ42" s="471"/>
      <c r="BA42" s="474"/>
      <c r="BB42" s="471"/>
      <c r="BC42" s="474"/>
      <c r="BD42" s="471"/>
      <c r="BE42" s="522"/>
    </row>
    <row r="43" spans="3:57" s="37" customFormat="1" ht="20.25">
      <c r="C43" s="509" t="s">
        <v>105</v>
      </c>
      <c r="D43" s="510"/>
      <c r="E43" s="511"/>
      <c r="F43" s="465" t="s">
        <v>151</v>
      </c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7"/>
      <c r="T43" s="461"/>
      <c r="U43" s="462"/>
      <c r="V43" s="462">
        <v>1</v>
      </c>
      <c r="W43" s="463"/>
      <c r="X43" s="344">
        <v>1</v>
      </c>
      <c r="Y43" s="345"/>
      <c r="Z43" s="346">
        <v>1</v>
      </c>
      <c r="AA43" s="468"/>
      <c r="AB43" s="457">
        <v>3</v>
      </c>
      <c r="AC43" s="355"/>
      <c r="AD43" s="352">
        <f t="shared" si="2"/>
        <v>90</v>
      </c>
      <c r="AE43" s="523"/>
      <c r="AF43" s="439">
        <f t="shared" si="3"/>
        <v>54</v>
      </c>
      <c r="AG43" s="452"/>
      <c r="AH43" s="452">
        <v>18</v>
      </c>
      <c r="AI43" s="452"/>
      <c r="AJ43" s="452">
        <v>18</v>
      </c>
      <c r="AK43" s="452"/>
      <c r="AL43" s="452">
        <v>18</v>
      </c>
      <c r="AM43" s="438"/>
      <c r="AN43" s="455">
        <f t="shared" si="4"/>
        <v>36</v>
      </c>
      <c r="AO43" s="456"/>
      <c r="AP43" s="518">
        <v>3</v>
      </c>
      <c r="AQ43" s="435"/>
      <c r="AR43" s="434"/>
      <c r="AS43" s="435"/>
      <c r="AT43" s="434"/>
      <c r="AU43" s="435"/>
      <c r="AV43" s="434"/>
      <c r="AW43" s="435"/>
      <c r="AX43" s="356"/>
      <c r="AY43" s="349"/>
      <c r="AZ43" s="356"/>
      <c r="BA43" s="349"/>
      <c r="BB43" s="356"/>
      <c r="BC43" s="349"/>
      <c r="BD43" s="356"/>
      <c r="BE43" s="517"/>
    </row>
    <row r="44" spans="3:57" s="37" customFormat="1" ht="20.25">
      <c r="C44" s="509" t="s">
        <v>106</v>
      </c>
      <c r="D44" s="510"/>
      <c r="E44" s="511"/>
      <c r="F44" s="465" t="s">
        <v>5</v>
      </c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7"/>
      <c r="T44" s="461"/>
      <c r="U44" s="462"/>
      <c r="V44" s="462">
        <v>1</v>
      </c>
      <c r="W44" s="463"/>
      <c r="X44" s="344"/>
      <c r="Y44" s="345"/>
      <c r="Z44" s="346">
        <v>1</v>
      </c>
      <c r="AA44" s="468"/>
      <c r="AB44" s="457">
        <v>3</v>
      </c>
      <c r="AC44" s="355"/>
      <c r="AD44" s="352">
        <f t="shared" si="2"/>
        <v>90</v>
      </c>
      <c r="AE44" s="523"/>
      <c r="AF44" s="439">
        <f t="shared" si="3"/>
        <v>54</v>
      </c>
      <c r="AG44" s="452"/>
      <c r="AH44" s="452">
        <v>18</v>
      </c>
      <c r="AI44" s="452"/>
      <c r="AJ44" s="452">
        <v>36</v>
      </c>
      <c r="AK44" s="452"/>
      <c r="AL44" s="452"/>
      <c r="AM44" s="438"/>
      <c r="AN44" s="455">
        <f t="shared" si="4"/>
        <v>36</v>
      </c>
      <c r="AO44" s="456"/>
      <c r="AP44" s="518">
        <v>3</v>
      </c>
      <c r="AQ44" s="435"/>
      <c r="AR44" s="434"/>
      <c r="AS44" s="435"/>
      <c r="AT44" s="434"/>
      <c r="AU44" s="435"/>
      <c r="AV44" s="434"/>
      <c r="AW44" s="435"/>
      <c r="AX44" s="434"/>
      <c r="AY44" s="435"/>
      <c r="AZ44" s="434"/>
      <c r="BA44" s="435"/>
      <c r="BB44" s="434"/>
      <c r="BC44" s="435"/>
      <c r="BD44" s="434"/>
      <c r="BE44" s="446"/>
    </row>
    <row r="45" spans="3:57" s="37" customFormat="1" ht="20.25">
      <c r="C45" s="509" t="s">
        <v>107</v>
      </c>
      <c r="D45" s="510"/>
      <c r="E45" s="511"/>
      <c r="F45" s="465" t="s">
        <v>6</v>
      </c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7"/>
      <c r="T45" s="461">
        <v>1.2</v>
      </c>
      <c r="U45" s="462"/>
      <c r="V45" s="462"/>
      <c r="W45" s="463"/>
      <c r="X45" s="344">
        <v>1.2</v>
      </c>
      <c r="Y45" s="345"/>
      <c r="Z45" s="346">
        <v>1.2</v>
      </c>
      <c r="AA45" s="468"/>
      <c r="AB45" s="457">
        <v>10</v>
      </c>
      <c r="AC45" s="355"/>
      <c r="AD45" s="352">
        <f t="shared" si="2"/>
        <v>300</v>
      </c>
      <c r="AE45" s="523"/>
      <c r="AF45" s="439">
        <f t="shared" si="3"/>
        <v>144</v>
      </c>
      <c r="AG45" s="452"/>
      <c r="AH45" s="452">
        <v>72</v>
      </c>
      <c r="AI45" s="452"/>
      <c r="AJ45" s="452">
        <v>36</v>
      </c>
      <c r="AK45" s="452"/>
      <c r="AL45" s="452">
        <v>36</v>
      </c>
      <c r="AM45" s="438"/>
      <c r="AN45" s="455">
        <f t="shared" si="4"/>
        <v>156</v>
      </c>
      <c r="AO45" s="456"/>
      <c r="AP45" s="518">
        <v>4</v>
      </c>
      <c r="AQ45" s="435"/>
      <c r="AR45" s="434">
        <v>4</v>
      </c>
      <c r="AS45" s="435"/>
      <c r="AT45" s="434"/>
      <c r="AU45" s="435"/>
      <c r="AV45" s="434"/>
      <c r="AW45" s="435"/>
      <c r="AX45" s="356"/>
      <c r="AY45" s="349"/>
      <c r="AZ45" s="356"/>
      <c r="BA45" s="349"/>
      <c r="BB45" s="356"/>
      <c r="BC45" s="349"/>
      <c r="BD45" s="356"/>
      <c r="BE45" s="517"/>
    </row>
    <row r="46" spans="3:57" s="37" customFormat="1" ht="20.25">
      <c r="C46" s="509" t="s">
        <v>108</v>
      </c>
      <c r="D46" s="510"/>
      <c r="E46" s="511"/>
      <c r="F46" s="465" t="s">
        <v>79</v>
      </c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7"/>
      <c r="T46" s="461" t="s">
        <v>95</v>
      </c>
      <c r="U46" s="462"/>
      <c r="V46" s="462"/>
      <c r="W46" s="463"/>
      <c r="X46" s="344" t="s">
        <v>95</v>
      </c>
      <c r="Y46" s="345"/>
      <c r="Z46" s="346" t="s">
        <v>95</v>
      </c>
      <c r="AA46" s="468"/>
      <c r="AB46" s="457">
        <v>18</v>
      </c>
      <c r="AC46" s="355"/>
      <c r="AD46" s="352">
        <f t="shared" si="2"/>
        <v>540</v>
      </c>
      <c r="AE46" s="523"/>
      <c r="AF46" s="439">
        <f t="shared" si="3"/>
        <v>270</v>
      </c>
      <c r="AG46" s="452"/>
      <c r="AH46" s="452">
        <v>126</v>
      </c>
      <c r="AI46" s="452"/>
      <c r="AJ46" s="452">
        <v>144</v>
      </c>
      <c r="AK46" s="452"/>
      <c r="AL46" s="452"/>
      <c r="AM46" s="438"/>
      <c r="AN46" s="455">
        <f t="shared" si="4"/>
        <v>270</v>
      </c>
      <c r="AO46" s="456"/>
      <c r="AP46" s="518">
        <v>5</v>
      </c>
      <c r="AQ46" s="435"/>
      <c r="AR46" s="434">
        <v>6</v>
      </c>
      <c r="AS46" s="435"/>
      <c r="AT46" s="434">
        <v>4</v>
      </c>
      <c r="AU46" s="435"/>
      <c r="AV46" s="434"/>
      <c r="AW46" s="435"/>
      <c r="AX46" s="434"/>
      <c r="AY46" s="435"/>
      <c r="AZ46" s="434"/>
      <c r="BA46" s="435"/>
      <c r="BB46" s="434"/>
      <c r="BC46" s="435"/>
      <c r="BD46" s="434"/>
      <c r="BE46" s="446"/>
    </row>
    <row r="47" spans="3:57" s="37" customFormat="1" ht="20.25">
      <c r="C47" s="509" t="s">
        <v>141</v>
      </c>
      <c r="D47" s="510"/>
      <c r="E47" s="511"/>
      <c r="F47" s="465" t="s">
        <v>171</v>
      </c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7"/>
      <c r="T47" s="461"/>
      <c r="U47" s="462"/>
      <c r="V47" s="462">
        <v>2</v>
      </c>
      <c r="W47" s="463"/>
      <c r="X47" s="344"/>
      <c r="Y47" s="345"/>
      <c r="Z47" s="346">
        <v>2</v>
      </c>
      <c r="AA47" s="468"/>
      <c r="AB47" s="457">
        <v>2</v>
      </c>
      <c r="AC47" s="355"/>
      <c r="AD47" s="352">
        <f t="shared" si="2"/>
        <v>60</v>
      </c>
      <c r="AE47" s="523"/>
      <c r="AF47" s="437">
        <f t="shared" si="3"/>
        <v>36</v>
      </c>
      <c r="AG47" s="354"/>
      <c r="AH47" s="452">
        <v>18</v>
      </c>
      <c r="AI47" s="452"/>
      <c r="AJ47" s="452">
        <v>18</v>
      </c>
      <c r="AK47" s="452"/>
      <c r="AL47" s="452"/>
      <c r="AM47" s="438"/>
      <c r="AN47" s="350">
        <f t="shared" si="4"/>
        <v>24</v>
      </c>
      <c r="AO47" s="351"/>
      <c r="AP47" s="518"/>
      <c r="AQ47" s="435"/>
      <c r="AR47" s="434">
        <v>2</v>
      </c>
      <c r="AS47" s="435"/>
      <c r="AT47" s="434"/>
      <c r="AU47" s="435"/>
      <c r="AV47" s="434"/>
      <c r="AW47" s="435"/>
      <c r="AX47" s="519"/>
      <c r="AY47" s="520"/>
      <c r="AZ47" s="519"/>
      <c r="BA47" s="520"/>
      <c r="BB47" s="519"/>
      <c r="BC47" s="520"/>
      <c r="BD47" s="519"/>
      <c r="BE47" s="521"/>
    </row>
    <row r="48" spans="3:57" s="37" customFormat="1" ht="20.25">
      <c r="C48" s="509" t="s">
        <v>142</v>
      </c>
      <c r="D48" s="510"/>
      <c r="E48" s="511"/>
      <c r="F48" s="465" t="s">
        <v>227</v>
      </c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7"/>
      <c r="T48" s="461"/>
      <c r="U48" s="462"/>
      <c r="V48" s="462">
        <v>2</v>
      </c>
      <c r="W48" s="463"/>
      <c r="X48" s="344"/>
      <c r="Y48" s="345"/>
      <c r="Z48" s="346" t="s">
        <v>241</v>
      </c>
      <c r="AA48" s="468"/>
      <c r="AB48" s="457">
        <v>3</v>
      </c>
      <c r="AC48" s="355"/>
      <c r="AD48" s="352">
        <f t="shared" si="2"/>
        <v>90</v>
      </c>
      <c r="AE48" s="523"/>
      <c r="AF48" s="437">
        <f t="shared" si="3"/>
        <v>72</v>
      </c>
      <c r="AG48" s="354"/>
      <c r="AH48" s="452">
        <v>18</v>
      </c>
      <c r="AI48" s="452"/>
      <c r="AJ48" s="452">
        <v>54</v>
      </c>
      <c r="AK48" s="452"/>
      <c r="AL48" s="452"/>
      <c r="AM48" s="438"/>
      <c r="AN48" s="350">
        <f t="shared" si="4"/>
        <v>18</v>
      </c>
      <c r="AO48" s="351"/>
      <c r="AP48" s="518">
        <v>2</v>
      </c>
      <c r="AQ48" s="435"/>
      <c r="AR48" s="434">
        <v>2</v>
      </c>
      <c r="AS48" s="435"/>
      <c r="AT48" s="434"/>
      <c r="AU48" s="435"/>
      <c r="AV48" s="434"/>
      <c r="AW48" s="435"/>
      <c r="AX48" s="519"/>
      <c r="AY48" s="520"/>
      <c r="AZ48" s="519"/>
      <c r="BA48" s="520"/>
      <c r="BB48" s="519"/>
      <c r="BC48" s="520"/>
      <c r="BD48" s="519"/>
      <c r="BE48" s="521"/>
    </row>
    <row r="49" spans="3:57" s="37" customFormat="1" ht="20.25">
      <c r="C49" s="509" t="s">
        <v>140</v>
      </c>
      <c r="D49" s="510"/>
      <c r="E49" s="511"/>
      <c r="F49" s="465" t="s">
        <v>80</v>
      </c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7"/>
      <c r="T49" s="461"/>
      <c r="U49" s="462"/>
      <c r="V49" s="462">
        <v>2.4</v>
      </c>
      <c r="W49" s="463"/>
      <c r="X49" s="344"/>
      <c r="Y49" s="345"/>
      <c r="Z49" s="346">
        <v>1.3</v>
      </c>
      <c r="AA49" s="468"/>
      <c r="AB49" s="457">
        <v>6</v>
      </c>
      <c r="AC49" s="355"/>
      <c r="AD49" s="352">
        <f t="shared" si="2"/>
        <v>180</v>
      </c>
      <c r="AE49" s="523"/>
      <c r="AF49" s="439">
        <f t="shared" si="3"/>
        <v>144</v>
      </c>
      <c r="AG49" s="452"/>
      <c r="AH49" s="452"/>
      <c r="AI49" s="452"/>
      <c r="AJ49" s="452">
        <v>144</v>
      </c>
      <c r="AK49" s="452"/>
      <c r="AL49" s="452"/>
      <c r="AM49" s="438"/>
      <c r="AN49" s="455">
        <f t="shared" si="4"/>
        <v>36</v>
      </c>
      <c r="AO49" s="456"/>
      <c r="AP49" s="518">
        <v>2</v>
      </c>
      <c r="AQ49" s="435"/>
      <c r="AR49" s="434">
        <v>2</v>
      </c>
      <c r="AS49" s="435"/>
      <c r="AT49" s="434">
        <v>2</v>
      </c>
      <c r="AU49" s="435"/>
      <c r="AV49" s="434">
        <v>2</v>
      </c>
      <c r="AW49" s="435"/>
      <c r="AX49" s="356"/>
      <c r="AY49" s="349"/>
      <c r="AZ49" s="356"/>
      <c r="BA49" s="349"/>
      <c r="BB49" s="356"/>
      <c r="BC49" s="349"/>
      <c r="BD49" s="356"/>
      <c r="BE49" s="517"/>
    </row>
    <row r="50" spans="3:57" s="37" customFormat="1" ht="20.25" customHeight="1">
      <c r="C50" s="509" t="s">
        <v>143</v>
      </c>
      <c r="D50" s="510"/>
      <c r="E50" s="511"/>
      <c r="F50" s="465" t="s">
        <v>219</v>
      </c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7"/>
      <c r="T50" s="461"/>
      <c r="U50" s="462"/>
      <c r="V50" s="462">
        <v>3</v>
      </c>
      <c r="W50" s="463"/>
      <c r="X50" s="344"/>
      <c r="Y50" s="345"/>
      <c r="Z50" s="346">
        <v>3</v>
      </c>
      <c r="AA50" s="468"/>
      <c r="AB50" s="457">
        <v>2</v>
      </c>
      <c r="AC50" s="355"/>
      <c r="AD50" s="352">
        <f t="shared" si="2"/>
        <v>60</v>
      </c>
      <c r="AE50" s="523"/>
      <c r="AF50" s="439">
        <f t="shared" si="3"/>
        <v>36</v>
      </c>
      <c r="AG50" s="452"/>
      <c r="AH50" s="452">
        <v>18</v>
      </c>
      <c r="AI50" s="452"/>
      <c r="AJ50" s="452">
        <v>18</v>
      </c>
      <c r="AK50" s="452"/>
      <c r="AL50" s="452"/>
      <c r="AM50" s="438"/>
      <c r="AN50" s="455">
        <f t="shared" si="4"/>
        <v>24</v>
      </c>
      <c r="AO50" s="456"/>
      <c r="AP50" s="518"/>
      <c r="AQ50" s="435"/>
      <c r="AR50" s="434"/>
      <c r="AS50" s="435"/>
      <c r="AT50" s="434">
        <v>2</v>
      </c>
      <c r="AU50" s="435"/>
      <c r="AV50" s="434"/>
      <c r="AW50" s="435"/>
      <c r="AX50" s="434"/>
      <c r="AY50" s="435"/>
      <c r="AZ50" s="434"/>
      <c r="BA50" s="435"/>
      <c r="BB50" s="434"/>
      <c r="BC50" s="435"/>
      <c r="BD50" s="434"/>
      <c r="BE50" s="446"/>
    </row>
    <row r="51" spans="3:57" s="37" customFormat="1" ht="20.25" customHeight="1">
      <c r="C51" s="509" t="s">
        <v>144</v>
      </c>
      <c r="D51" s="510"/>
      <c r="E51" s="511"/>
      <c r="F51" s="465" t="s">
        <v>220</v>
      </c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7"/>
      <c r="T51" s="461"/>
      <c r="U51" s="462"/>
      <c r="V51" s="462">
        <v>4</v>
      </c>
      <c r="W51" s="463"/>
      <c r="X51" s="344"/>
      <c r="Y51" s="345"/>
      <c r="Z51" s="346">
        <v>4</v>
      </c>
      <c r="AA51" s="468"/>
      <c r="AB51" s="457">
        <v>2</v>
      </c>
      <c r="AC51" s="355"/>
      <c r="AD51" s="352">
        <f t="shared" si="2"/>
        <v>60</v>
      </c>
      <c r="AE51" s="523"/>
      <c r="AF51" s="439">
        <f t="shared" si="3"/>
        <v>36</v>
      </c>
      <c r="AG51" s="452"/>
      <c r="AH51" s="452">
        <v>18</v>
      </c>
      <c r="AI51" s="452"/>
      <c r="AJ51" s="452">
        <v>18</v>
      </c>
      <c r="AK51" s="452"/>
      <c r="AL51" s="452"/>
      <c r="AM51" s="438"/>
      <c r="AN51" s="455">
        <f t="shared" si="4"/>
        <v>24</v>
      </c>
      <c r="AO51" s="456"/>
      <c r="AP51" s="518"/>
      <c r="AQ51" s="435"/>
      <c r="AR51" s="434"/>
      <c r="AS51" s="435"/>
      <c r="AT51" s="434"/>
      <c r="AU51" s="435"/>
      <c r="AV51" s="434">
        <v>2</v>
      </c>
      <c r="AW51" s="435"/>
      <c r="AX51" s="356"/>
      <c r="AY51" s="349"/>
      <c r="AZ51" s="356"/>
      <c r="BA51" s="349"/>
      <c r="BB51" s="356"/>
      <c r="BC51" s="349"/>
      <c r="BD51" s="356"/>
      <c r="BE51" s="517"/>
    </row>
    <row r="52" spans="3:57" s="37" customFormat="1" ht="20.25" customHeight="1">
      <c r="C52" s="509" t="s">
        <v>145</v>
      </c>
      <c r="D52" s="510"/>
      <c r="E52" s="511"/>
      <c r="F52" s="465" t="s">
        <v>221</v>
      </c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7"/>
      <c r="T52" s="461"/>
      <c r="U52" s="462"/>
      <c r="V52" s="462">
        <v>5</v>
      </c>
      <c r="W52" s="463"/>
      <c r="X52" s="344"/>
      <c r="Y52" s="345"/>
      <c r="Z52" s="346">
        <v>5</v>
      </c>
      <c r="AA52" s="468"/>
      <c r="AB52" s="457">
        <v>2</v>
      </c>
      <c r="AC52" s="355"/>
      <c r="AD52" s="352">
        <f t="shared" si="2"/>
        <v>60</v>
      </c>
      <c r="AE52" s="523"/>
      <c r="AF52" s="437">
        <f t="shared" si="3"/>
        <v>36</v>
      </c>
      <c r="AG52" s="354"/>
      <c r="AH52" s="452">
        <v>18</v>
      </c>
      <c r="AI52" s="452"/>
      <c r="AJ52" s="452">
        <v>18</v>
      </c>
      <c r="AK52" s="452"/>
      <c r="AL52" s="452"/>
      <c r="AM52" s="438"/>
      <c r="AN52" s="350">
        <f t="shared" si="4"/>
        <v>24</v>
      </c>
      <c r="AO52" s="351"/>
      <c r="AP52" s="518"/>
      <c r="AQ52" s="435"/>
      <c r="AR52" s="434"/>
      <c r="AS52" s="435"/>
      <c r="AT52" s="434"/>
      <c r="AU52" s="435"/>
      <c r="AV52" s="434"/>
      <c r="AW52" s="435"/>
      <c r="AX52" s="519">
        <v>2</v>
      </c>
      <c r="AY52" s="520"/>
      <c r="AZ52" s="519"/>
      <c r="BA52" s="520"/>
      <c r="BB52" s="519"/>
      <c r="BC52" s="520"/>
      <c r="BD52" s="519"/>
      <c r="BE52" s="521"/>
    </row>
    <row r="53" spans="3:57" s="37" customFormat="1" ht="20.25">
      <c r="C53" s="509" t="s">
        <v>146</v>
      </c>
      <c r="D53" s="510"/>
      <c r="E53" s="511"/>
      <c r="F53" s="465" t="s">
        <v>78</v>
      </c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7"/>
      <c r="T53" s="461">
        <v>8</v>
      </c>
      <c r="U53" s="462"/>
      <c r="V53" s="462">
        <v>6</v>
      </c>
      <c r="W53" s="463"/>
      <c r="X53" s="344"/>
      <c r="Y53" s="345"/>
      <c r="Z53" s="346">
        <v>5.7</v>
      </c>
      <c r="AA53" s="468"/>
      <c r="AB53" s="457">
        <v>6</v>
      </c>
      <c r="AC53" s="355"/>
      <c r="AD53" s="352">
        <f t="shared" si="2"/>
        <v>180</v>
      </c>
      <c r="AE53" s="523"/>
      <c r="AF53" s="439">
        <f t="shared" si="3"/>
        <v>126</v>
      </c>
      <c r="AG53" s="452"/>
      <c r="AH53" s="452"/>
      <c r="AI53" s="452"/>
      <c r="AJ53" s="452">
        <v>126</v>
      </c>
      <c r="AK53" s="452"/>
      <c r="AL53" s="452"/>
      <c r="AM53" s="438"/>
      <c r="AN53" s="455">
        <f t="shared" si="4"/>
        <v>54</v>
      </c>
      <c r="AO53" s="456"/>
      <c r="AP53" s="518"/>
      <c r="AQ53" s="435"/>
      <c r="AR53" s="434"/>
      <c r="AS53" s="435"/>
      <c r="AT53" s="434"/>
      <c r="AU53" s="435"/>
      <c r="AV53" s="434"/>
      <c r="AW53" s="435"/>
      <c r="AX53" s="434">
        <v>2</v>
      </c>
      <c r="AY53" s="435"/>
      <c r="AZ53" s="434">
        <v>2</v>
      </c>
      <c r="BA53" s="435"/>
      <c r="BB53" s="434">
        <v>2</v>
      </c>
      <c r="BC53" s="435"/>
      <c r="BD53" s="434">
        <v>2</v>
      </c>
      <c r="BE53" s="446"/>
    </row>
    <row r="54" spans="3:57" s="37" customFormat="1" ht="20.25">
      <c r="C54" s="509" t="s">
        <v>147</v>
      </c>
      <c r="D54" s="510"/>
      <c r="E54" s="511"/>
      <c r="F54" s="465" t="s">
        <v>98</v>
      </c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7"/>
      <c r="T54" s="461"/>
      <c r="U54" s="462"/>
      <c r="V54" s="462">
        <v>7</v>
      </c>
      <c r="W54" s="463"/>
      <c r="X54" s="344">
        <v>7</v>
      </c>
      <c r="Y54" s="345"/>
      <c r="Z54" s="346">
        <v>7</v>
      </c>
      <c r="AA54" s="468"/>
      <c r="AB54" s="457">
        <v>4</v>
      </c>
      <c r="AC54" s="355"/>
      <c r="AD54" s="352">
        <f t="shared" si="2"/>
        <v>120</v>
      </c>
      <c r="AE54" s="523"/>
      <c r="AF54" s="439">
        <f t="shared" si="3"/>
        <v>72</v>
      </c>
      <c r="AG54" s="452"/>
      <c r="AH54" s="452">
        <v>36</v>
      </c>
      <c r="AI54" s="452"/>
      <c r="AJ54" s="452">
        <v>36</v>
      </c>
      <c r="AK54" s="452"/>
      <c r="AL54" s="452"/>
      <c r="AM54" s="438"/>
      <c r="AN54" s="455">
        <f t="shared" si="4"/>
        <v>48</v>
      </c>
      <c r="AO54" s="456"/>
      <c r="AP54" s="518"/>
      <c r="AQ54" s="435"/>
      <c r="AR54" s="434"/>
      <c r="AS54" s="435"/>
      <c r="AT54" s="434"/>
      <c r="AU54" s="435"/>
      <c r="AV54" s="434"/>
      <c r="AW54" s="435"/>
      <c r="AX54" s="356"/>
      <c r="AY54" s="349"/>
      <c r="AZ54" s="356"/>
      <c r="BA54" s="349"/>
      <c r="BB54" s="356">
        <v>4</v>
      </c>
      <c r="BC54" s="349"/>
      <c r="BD54" s="356"/>
      <c r="BE54" s="517"/>
    </row>
    <row r="55" spans="3:57" s="37" customFormat="1" ht="21" thickBot="1">
      <c r="C55" s="509" t="s">
        <v>148</v>
      </c>
      <c r="D55" s="510"/>
      <c r="E55" s="511"/>
      <c r="F55" s="465" t="s">
        <v>97</v>
      </c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7"/>
      <c r="T55" s="503"/>
      <c r="U55" s="504"/>
      <c r="V55" s="504">
        <v>7</v>
      </c>
      <c r="W55" s="512"/>
      <c r="X55" s="513">
        <v>7</v>
      </c>
      <c r="Y55" s="514"/>
      <c r="Z55" s="515">
        <v>7</v>
      </c>
      <c r="AA55" s="516"/>
      <c r="AB55" s="503">
        <v>4</v>
      </c>
      <c r="AC55" s="504"/>
      <c r="AD55" s="505">
        <f t="shared" si="2"/>
        <v>120</v>
      </c>
      <c r="AE55" s="506"/>
      <c r="AF55" s="507">
        <f t="shared" si="3"/>
        <v>72</v>
      </c>
      <c r="AG55" s="508"/>
      <c r="AH55" s="504">
        <v>36</v>
      </c>
      <c r="AI55" s="504"/>
      <c r="AJ55" s="504">
        <v>28</v>
      </c>
      <c r="AK55" s="504"/>
      <c r="AL55" s="504">
        <v>8</v>
      </c>
      <c r="AM55" s="489"/>
      <c r="AN55" s="500">
        <f t="shared" si="4"/>
        <v>48</v>
      </c>
      <c r="AO55" s="501"/>
      <c r="AP55" s="502"/>
      <c r="AQ55" s="490"/>
      <c r="AR55" s="489"/>
      <c r="AS55" s="490"/>
      <c r="AT55" s="489"/>
      <c r="AU55" s="490"/>
      <c r="AV55" s="489"/>
      <c r="AW55" s="490"/>
      <c r="AX55" s="489"/>
      <c r="AY55" s="490"/>
      <c r="AZ55" s="489"/>
      <c r="BA55" s="490"/>
      <c r="BB55" s="489">
        <v>4</v>
      </c>
      <c r="BC55" s="490"/>
      <c r="BD55" s="489"/>
      <c r="BE55" s="491"/>
    </row>
    <row r="56" spans="3:57" s="38" customFormat="1" ht="21" thickBot="1">
      <c r="C56" s="429" t="s">
        <v>137</v>
      </c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1"/>
      <c r="T56" s="432">
        <v>6</v>
      </c>
      <c r="U56" s="433"/>
      <c r="V56" s="432">
        <f>COUNTA(V42:W55)+1</f>
        <v>13</v>
      </c>
      <c r="W56" s="433"/>
      <c r="X56" s="432">
        <f>COUNTA(X42:Y55)+3</f>
        <v>8</v>
      </c>
      <c r="Y56" s="433"/>
      <c r="Z56" s="432">
        <f>COUNTA(Z42:AA55)+6</f>
        <v>20</v>
      </c>
      <c r="AA56" s="433"/>
      <c r="AB56" s="425">
        <f>SUM(AB42:AC55)</f>
        <v>67</v>
      </c>
      <c r="AC56" s="488"/>
      <c r="AD56" s="412">
        <f>SUM(AD42:AE55)</f>
        <v>2010</v>
      </c>
      <c r="AE56" s="486"/>
      <c r="AF56" s="487">
        <f>SUM(AF42:AG55)</f>
        <v>1188</v>
      </c>
      <c r="AG56" s="486"/>
      <c r="AH56" s="412">
        <f>SUM(AH42:AI55)</f>
        <v>414</v>
      </c>
      <c r="AI56" s="486"/>
      <c r="AJ56" s="412">
        <f>SUM(AJ42:AK55)</f>
        <v>712</v>
      </c>
      <c r="AK56" s="486"/>
      <c r="AL56" s="412">
        <f>SUM(AL42:AM55)</f>
        <v>62</v>
      </c>
      <c r="AM56" s="486"/>
      <c r="AN56" s="412">
        <f>SUM(AN42:AO55)</f>
        <v>822</v>
      </c>
      <c r="AO56" s="486"/>
      <c r="AP56" s="475">
        <f>SUM(AP42:AP55)</f>
        <v>21</v>
      </c>
      <c r="AQ56" s="476"/>
      <c r="AR56" s="475">
        <f>SUM(AR42:AR55)</f>
        <v>16</v>
      </c>
      <c r="AS56" s="476"/>
      <c r="AT56" s="475">
        <f>SUM(AT42:AT55)</f>
        <v>8</v>
      </c>
      <c r="AU56" s="476"/>
      <c r="AV56" s="475">
        <f>SUM(AV42:AV55)</f>
        <v>4</v>
      </c>
      <c r="AW56" s="476"/>
      <c r="AX56" s="475">
        <f>SUM(AX42:AX55)</f>
        <v>4</v>
      </c>
      <c r="AY56" s="476"/>
      <c r="AZ56" s="475">
        <f>SUM(AZ42:AZ55)</f>
        <v>2</v>
      </c>
      <c r="BA56" s="476"/>
      <c r="BB56" s="475">
        <f>SUM(BB42:BB55)</f>
        <v>10</v>
      </c>
      <c r="BC56" s="476"/>
      <c r="BD56" s="475">
        <f>SUM(BD42:BD55)</f>
        <v>2</v>
      </c>
      <c r="BE56" s="493"/>
    </row>
    <row r="57" spans="3:57" s="9" customFormat="1" ht="21" thickBot="1">
      <c r="C57" s="412" t="s">
        <v>136</v>
      </c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4"/>
      <c r="U57" s="414"/>
      <c r="V57" s="414"/>
      <c r="W57" s="414"/>
      <c r="X57" s="413"/>
      <c r="Y57" s="413"/>
      <c r="Z57" s="413"/>
      <c r="AA57" s="413"/>
      <c r="AB57" s="414"/>
      <c r="AC57" s="414"/>
      <c r="AD57" s="414"/>
      <c r="AE57" s="414"/>
      <c r="AF57" s="414"/>
      <c r="AG57" s="414"/>
      <c r="AH57" s="414"/>
      <c r="AI57" s="414"/>
      <c r="AJ57" s="414"/>
      <c r="AK57" s="414"/>
      <c r="AL57" s="414"/>
      <c r="AM57" s="414"/>
      <c r="AN57" s="414"/>
      <c r="AO57" s="414"/>
      <c r="AP57" s="413"/>
      <c r="AQ57" s="413"/>
      <c r="AR57" s="413"/>
      <c r="AS57" s="413"/>
      <c r="AT57" s="413"/>
      <c r="AU57" s="413"/>
      <c r="AV57" s="413"/>
      <c r="AW57" s="413"/>
      <c r="AX57" s="413"/>
      <c r="AY57" s="413"/>
      <c r="AZ57" s="413"/>
      <c r="BA57" s="413"/>
      <c r="BB57" s="413"/>
      <c r="BC57" s="413"/>
      <c r="BD57" s="413"/>
      <c r="BE57" s="415"/>
    </row>
    <row r="58" spans="3:57" s="41" customFormat="1" ht="20.25">
      <c r="C58" s="494" t="s">
        <v>109</v>
      </c>
      <c r="D58" s="495"/>
      <c r="E58" s="496"/>
      <c r="F58" s="497" t="s">
        <v>150</v>
      </c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9"/>
      <c r="T58" s="477"/>
      <c r="U58" s="469"/>
      <c r="V58" s="469">
        <v>1</v>
      </c>
      <c r="W58" s="470"/>
      <c r="X58" s="478">
        <v>1</v>
      </c>
      <c r="Y58" s="479"/>
      <c r="Z58" s="480">
        <v>1</v>
      </c>
      <c r="AA58" s="481"/>
      <c r="AB58" s="477">
        <v>3</v>
      </c>
      <c r="AC58" s="469"/>
      <c r="AD58" s="482">
        <f>AB58*30</f>
        <v>90</v>
      </c>
      <c r="AE58" s="483"/>
      <c r="AF58" s="484">
        <f aca="true" t="shared" si="5" ref="AF58:AF79">AH58+AJ58+AL58</f>
        <v>54</v>
      </c>
      <c r="AG58" s="485"/>
      <c r="AH58" s="469">
        <v>18</v>
      </c>
      <c r="AI58" s="469"/>
      <c r="AJ58" s="469"/>
      <c r="AK58" s="469"/>
      <c r="AL58" s="469">
        <v>36</v>
      </c>
      <c r="AM58" s="471"/>
      <c r="AN58" s="472">
        <f aca="true" t="shared" si="6" ref="AN58:AN81">AD58-AF58</f>
        <v>36</v>
      </c>
      <c r="AO58" s="473"/>
      <c r="AP58" s="474">
        <v>3</v>
      </c>
      <c r="AQ58" s="469"/>
      <c r="AR58" s="469"/>
      <c r="AS58" s="469"/>
      <c r="AT58" s="469"/>
      <c r="AU58" s="469"/>
      <c r="AV58" s="469"/>
      <c r="AW58" s="469"/>
      <c r="AX58" s="469"/>
      <c r="AY58" s="469"/>
      <c r="AZ58" s="469"/>
      <c r="BA58" s="469"/>
      <c r="BB58" s="469"/>
      <c r="BC58" s="469"/>
      <c r="BD58" s="469"/>
      <c r="BE58" s="470"/>
    </row>
    <row r="59" spans="3:57" s="41" customFormat="1" ht="20.25">
      <c r="C59" s="337" t="s">
        <v>110</v>
      </c>
      <c r="D59" s="338"/>
      <c r="E59" s="339"/>
      <c r="F59" s="340" t="s">
        <v>175</v>
      </c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2"/>
      <c r="T59" s="343">
        <v>1.2</v>
      </c>
      <c r="U59" s="335"/>
      <c r="V59" s="334"/>
      <c r="W59" s="336"/>
      <c r="X59" s="344">
        <v>2</v>
      </c>
      <c r="Y59" s="345"/>
      <c r="Z59" s="346">
        <v>1.2</v>
      </c>
      <c r="AA59" s="347"/>
      <c r="AB59" s="348">
        <v>10</v>
      </c>
      <c r="AC59" s="349"/>
      <c r="AD59" s="353">
        <f>AB59*30</f>
        <v>300</v>
      </c>
      <c r="AE59" s="447"/>
      <c r="AF59" s="436">
        <f t="shared" si="5"/>
        <v>144</v>
      </c>
      <c r="AG59" s="437"/>
      <c r="AH59" s="438">
        <v>72</v>
      </c>
      <c r="AI59" s="439"/>
      <c r="AJ59" s="438"/>
      <c r="AK59" s="439"/>
      <c r="AL59" s="438">
        <v>72</v>
      </c>
      <c r="AM59" s="440"/>
      <c r="AN59" s="441">
        <f t="shared" si="6"/>
        <v>156</v>
      </c>
      <c r="AO59" s="440"/>
      <c r="AP59" s="343">
        <v>4</v>
      </c>
      <c r="AQ59" s="335"/>
      <c r="AR59" s="334">
        <v>4</v>
      </c>
      <c r="AS59" s="335"/>
      <c r="AT59" s="334"/>
      <c r="AU59" s="335"/>
      <c r="AV59" s="334"/>
      <c r="AW59" s="335"/>
      <c r="AX59" s="334"/>
      <c r="AY59" s="335"/>
      <c r="AZ59" s="334"/>
      <c r="BA59" s="335"/>
      <c r="BB59" s="334"/>
      <c r="BC59" s="335"/>
      <c r="BD59" s="334"/>
      <c r="BE59" s="336"/>
    </row>
    <row r="60" spans="3:57" s="41" customFormat="1" ht="20.25">
      <c r="C60" s="337" t="s">
        <v>111</v>
      </c>
      <c r="D60" s="338"/>
      <c r="E60" s="339"/>
      <c r="F60" s="465" t="s">
        <v>96</v>
      </c>
      <c r="G60" s="466"/>
      <c r="H60" s="466"/>
      <c r="I60" s="466"/>
      <c r="J60" s="466"/>
      <c r="K60" s="466"/>
      <c r="L60" s="466"/>
      <c r="M60" s="466"/>
      <c r="N60" s="466"/>
      <c r="O60" s="466"/>
      <c r="P60" s="466"/>
      <c r="Q60" s="466"/>
      <c r="R60" s="466"/>
      <c r="S60" s="467"/>
      <c r="T60" s="457"/>
      <c r="U60" s="355"/>
      <c r="V60" s="355">
        <v>2</v>
      </c>
      <c r="W60" s="464"/>
      <c r="X60" s="344">
        <v>2</v>
      </c>
      <c r="Y60" s="345"/>
      <c r="Z60" s="346">
        <v>2</v>
      </c>
      <c r="AA60" s="468"/>
      <c r="AB60" s="457">
        <v>4</v>
      </c>
      <c r="AC60" s="355"/>
      <c r="AD60" s="352">
        <f>AB60*30</f>
        <v>120</v>
      </c>
      <c r="AE60" s="353"/>
      <c r="AF60" s="350">
        <f t="shared" si="5"/>
        <v>72</v>
      </c>
      <c r="AG60" s="354"/>
      <c r="AH60" s="355">
        <v>36</v>
      </c>
      <c r="AI60" s="355"/>
      <c r="AJ60" s="355">
        <v>18</v>
      </c>
      <c r="AK60" s="355"/>
      <c r="AL60" s="355">
        <v>18</v>
      </c>
      <c r="AM60" s="356"/>
      <c r="AN60" s="350">
        <f t="shared" si="6"/>
        <v>48</v>
      </c>
      <c r="AO60" s="351"/>
      <c r="AP60" s="349"/>
      <c r="AQ60" s="355"/>
      <c r="AR60" s="355">
        <v>4</v>
      </c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5"/>
      <c r="BE60" s="464"/>
    </row>
    <row r="61" spans="3:57" s="41" customFormat="1" ht="20.25">
      <c r="C61" s="337" t="s">
        <v>112</v>
      </c>
      <c r="D61" s="338"/>
      <c r="E61" s="339"/>
      <c r="F61" s="340" t="s">
        <v>179</v>
      </c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2"/>
      <c r="T61" s="343"/>
      <c r="U61" s="335"/>
      <c r="V61" s="334">
        <v>2</v>
      </c>
      <c r="W61" s="336"/>
      <c r="X61" s="344">
        <v>2</v>
      </c>
      <c r="Y61" s="345"/>
      <c r="Z61" s="346">
        <v>2</v>
      </c>
      <c r="AA61" s="347"/>
      <c r="AB61" s="348">
        <v>4</v>
      </c>
      <c r="AC61" s="349"/>
      <c r="AD61" s="352">
        <f>AB61*30</f>
        <v>120</v>
      </c>
      <c r="AE61" s="353"/>
      <c r="AF61" s="350">
        <f>AH61+AJ61+AL61</f>
        <v>72</v>
      </c>
      <c r="AG61" s="354"/>
      <c r="AH61" s="355">
        <v>36</v>
      </c>
      <c r="AI61" s="355"/>
      <c r="AJ61" s="355"/>
      <c r="AK61" s="355"/>
      <c r="AL61" s="355">
        <v>36</v>
      </c>
      <c r="AM61" s="356"/>
      <c r="AN61" s="350">
        <f>AD61-AF61</f>
        <v>48</v>
      </c>
      <c r="AO61" s="351"/>
      <c r="AP61" s="343"/>
      <c r="AQ61" s="335"/>
      <c r="AR61" s="334">
        <v>4</v>
      </c>
      <c r="AS61" s="335"/>
      <c r="AT61" s="334"/>
      <c r="AU61" s="335"/>
      <c r="AV61" s="334"/>
      <c r="AW61" s="335"/>
      <c r="AX61" s="334"/>
      <c r="AY61" s="335"/>
      <c r="AZ61" s="334"/>
      <c r="BA61" s="335"/>
      <c r="BB61" s="334"/>
      <c r="BC61" s="335"/>
      <c r="BD61" s="334"/>
      <c r="BE61" s="336"/>
    </row>
    <row r="62" spans="3:57" s="41" customFormat="1" ht="20.25">
      <c r="C62" s="337" t="s">
        <v>113</v>
      </c>
      <c r="D62" s="338"/>
      <c r="E62" s="339"/>
      <c r="F62" s="340" t="s">
        <v>176</v>
      </c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2"/>
      <c r="T62" s="343"/>
      <c r="U62" s="335"/>
      <c r="V62" s="334">
        <v>3</v>
      </c>
      <c r="W62" s="336"/>
      <c r="X62" s="344">
        <v>3</v>
      </c>
      <c r="Y62" s="345"/>
      <c r="Z62" s="346">
        <v>3</v>
      </c>
      <c r="AA62" s="347"/>
      <c r="AB62" s="348">
        <v>4</v>
      </c>
      <c r="AC62" s="349"/>
      <c r="AD62" s="353">
        <f aca="true" t="shared" si="7" ref="AD62:AD68">AB62*30</f>
        <v>120</v>
      </c>
      <c r="AE62" s="447"/>
      <c r="AF62" s="436">
        <f t="shared" si="5"/>
        <v>72</v>
      </c>
      <c r="AG62" s="437"/>
      <c r="AH62" s="438">
        <v>36</v>
      </c>
      <c r="AI62" s="439"/>
      <c r="AJ62" s="438">
        <v>18</v>
      </c>
      <c r="AK62" s="439"/>
      <c r="AL62" s="438">
        <v>18</v>
      </c>
      <c r="AM62" s="440"/>
      <c r="AN62" s="441">
        <f t="shared" si="6"/>
        <v>48</v>
      </c>
      <c r="AO62" s="440"/>
      <c r="AP62" s="343"/>
      <c r="AQ62" s="335"/>
      <c r="AR62" s="334"/>
      <c r="AS62" s="335"/>
      <c r="AT62" s="334">
        <v>4</v>
      </c>
      <c r="AU62" s="335"/>
      <c r="AV62" s="334"/>
      <c r="AW62" s="335"/>
      <c r="AX62" s="334"/>
      <c r="AY62" s="335"/>
      <c r="AZ62" s="334"/>
      <c r="BA62" s="335"/>
      <c r="BB62" s="334"/>
      <c r="BC62" s="335"/>
      <c r="BD62" s="334"/>
      <c r="BE62" s="336"/>
    </row>
    <row r="63" spans="3:57" s="41" customFormat="1" ht="20.25">
      <c r="C63" s="337" t="s">
        <v>114</v>
      </c>
      <c r="D63" s="338"/>
      <c r="E63" s="339"/>
      <c r="F63" s="465" t="s">
        <v>177</v>
      </c>
      <c r="G63" s="466"/>
      <c r="H63" s="466"/>
      <c r="I63" s="466"/>
      <c r="J63" s="466"/>
      <c r="K63" s="466"/>
      <c r="L63" s="466"/>
      <c r="M63" s="466"/>
      <c r="N63" s="466"/>
      <c r="O63" s="466"/>
      <c r="P63" s="466"/>
      <c r="Q63" s="466"/>
      <c r="R63" s="466"/>
      <c r="S63" s="467"/>
      <c r="T63" s="457">
        <v>3</v>
      </c>
      <c r="U63" s="355"/>
      <c r="V63" s="355"/>
      <c r="W63" s="464"/>
      <c r="X63" s="344"/>
      <c r="Y63" s="345"/>
      <c r="Z63" s="346">
        <v>3</v>
      </c>
      <c r="AA63" s="468"/>
      <c r="AB63" s="457">
        <v>5</v>
      </c>
      <c r="AC63" s="355"/>
      <c r="AD63" s="352">
        <f t="shared" si="7"/>
        <v>150</v>
      </c>
      <c r="AE63" s="353"/>
      <c r="AF63" s="350">
        <f t="shared" si="5"/>
        <v>72</v>
      </c>
      <c r="AG63" s="354"/>
      <c r="AH63" s="438">
        <v>36</v>
      </c>
      <c r="AI63" s="439"/>
      <c r="AJ63" s="438">
        <v>18</v>
      </c>
      <c r="AK63" s="439"/>
      <c r="AL63" s="438">
        <v>18</v>
      </c>
      <c r="AM63" s="440"/>
      <c r="AN63" s="350">
        <f t="shared" si="6"/>
        <v>78</v>
      </c>
      <c r="AO63" s="351"/>
      <c r="AP63" s="349"/>
      <c r="AQ63" s="355"/>
      <c r="AR63" s="355"/>
      <c r="AS63" s="355"/>
      <c r="AT63" s="355">
        <v>4</v>
      </c>
      <c r="AU63" s="355"/>
      <c r="AV63" s="355"/>
      <c r="AW63" s="355"/>
      <c r="AX63" s="355"/>
      <c r="AY63" s="355"/>
      <c r="AZ63" s="355"/>
      <c r="BA63" s="355"/>
      <c r="BB63" s="355"/>
      <c r="BC63" s="355"/>
      <c r="BD63" s="355"/>
      <c r="BE63" s="464"/>
    </row>
    <row r="64" spans="3:57" s="41" customFormat="1" ht="20.25">
      <c r="C64" s="337" t="s">
        <v>115</v>
      </c>
      <c r="D64" s="338"/>
      <c r="E64" s="339"/>
      <c r="F64" s="340" t="s">
        <v>178</v>
      </c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2"/>
      <c r="T64" s="343"/>
      <c r="U64" s="335"/>
      <c r="V64" s="334">
        <v>3</v>
      </c>
      <c r="W64" s="336"/>
      <c r="X64" s="344"/>
      <c r="Y64" s="345"/>
      <c r="Z64" s="346"/>
      <c r="AA64" s="347"/>
      <c r="AB64" s="348">
        <v>1</v>
      </c>
      <c r="AC64" s="349"/>
      <c r="AD64" s="353">
        <f t="shared" si="7"/>
        <v>30</v>
      </c>
      <c r="AE64" s="447"/>
      <c r="AF64" s="436"/>
      <c r="AG64" s="437"/>
      <c r="AH64" s="438"/>
      <c r="AI64" s="439"/>
      <c r="AJ64" s="438"/>
      <c r="AK64" s="439"/>
      <c r="AL64" s="438"/>
      <c r="AM64" s="440"/>
      <c r="AN64" s="441">
        <f t="shared" si="6"/>
        <v>30</v>
      </c>
      <c r="AO64" s="440"/>
      <c r="AP64" s="343"/>
      <c r="AQ64" s="335"/>
      <c r="AR64" s="334"/>
      <c r="AS64" s="335"/>
      <c r="AT64" s="334"/>
      <c r="AU64" s="335"/>
      <c r="AV64" s="334"/>
      <c r="AW64" s="335"/>
      <c r="AX64" s="334"/>
      <c r="AY64" s="335"/>
      <c r="AZ64" s="334"/>
      <c r="BA64" s="335"/>
      <c r="BB64" s="334"/>
      <c r="BC64" s="335"/>
      <c r="BD64" s="334"/>
      <c r="BE64" s="336"/>
    </row>
    <row r="65" spans="3:57" s="41" customFormat="1" ht="20.25">
      <c r="C65" s="337" t="s">
        <v>116</v>
      </c>
      <c r="D65" s="338"/>
      <c r="E65" s="339"/>
      <c r="F65" s="340" t="s">
        <v>233</v>
      </c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2"/>
      <c r="T65" s="343"/>
      <c r="U65" s="335"/>
      <c r="V65" s="334">
        <v>3.4</v>
      </c>
      <c r="W65" s="336"/>
      <c r="X65" s="344">
        <v>4</v>
      </c>
      <c r="Y65" s="345"/>
      <c r="Z65" s="346">
        <v>3.4</v>
      </c>
      <c r="AA65" s="347"/>
      <c r="AB65" s="348">
        <v>6.5</v>
      </c>
      <c r="AC65" s="349"/>
      <c r="AD65" s="353">
        <f t="shared" si="7"/>
        <v>195</v>
      </c>
      <c r="AE65" s="447"/>
      <c r="AF65" s="441">
        <f>AH65+AJ65+AL65</f>
        <v>108</v>
      </c>
      <c r="AG65" s="439"/>
      <c r="AH65" s="438">
        <v>54</v>
      </c>
      <c r="AI65" s="439"/>
      <c r="AJ65" s="438"/>
      <c r="AK65" s="439"/>
      <c r="AL65" s="438">
        <v>54</v>
      </c>
      <c r="AM65" s="440"/>
      <c r="AN65" s="441">
        <f>AD65-AF65</f>
        <v>87</v>
      </c>
      <c r="AO65" s="440"/>
      <c r="AP65" s="343"/>
      <c r="AQ65" s="335"/>
      <c r="AR65" s="334"/>
      <c r="AS65" s="335"/>
      <c r="AT65" s="334">
        <v>2</v>
      </c>
      <c r="AU65" s="335"/>
      <c r="AV65" s="334">
        <v>4</v>
      </c>
      <c r="AW65" s="335"/>
      <c r="AX65" s="334"/>
      <c r="AY65" s="335"/>
      <c r="AZ65" s="334"/>
      <c r="BA65" s="335"/>
      <c r="BB65" s="334"/>
      <c r="BC65" s="335"/>
      <c r="BD65" s="334"/>
      <c r="BE65" s="336"/>
    </row>
    <row r="66" spans="3:57" s="41" customFormat="1" ht="20.25" customHeight="1">
      <c r="C66" s="337" t="s">
        <v>117</v>
      </c>
      <c r="D66" s="338"/>
      <c r="E66" s="339"/>
      <c r="F66" s="340" t="s">
        <v>180</v>
      </c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2"/>
      <c r="T66" s="343">
        <v>4</v>
      </c>
      <c r="U66" s="335"/>
      <c r="V66" s="334">
        <v>3</v>
      </c>
      <c r="W66" s="336"/>
      <c r="X66" s="344">
        <v>3</v>
      </c>
      <c r="Y66" s="345"/>
      <c r="Z66" s="346">
        <v>3.4</v>
      </c>
      <c r="AA66" s="347"/>
      <c r="AB66" s="348">
        <v>8</v>
      </c>
      <c r="AC66" s="349"/>
      <c r="AD66" s="353">
        <f t="shared" si="7"/>
        <v>240</v>
      </c>
      <c r="AE66" s="447"/>
      <c r="AF66" s="436">
        <f t="shared" si="5"/>
        <v>126</v>
      </c>
      <c r="AG66" s="437"/>
      <c r="AH66" s="438">
        <v>72</v>
      </c>
      <c r="AI66" s="439"/>
      <c r="AJ66" s="438">
        <v>18</v>
      </c>
      <c r="AK66" s="439"/>
      <c r="AL66" s="438">
        <v>36</v>
      </c>
      <c r="AM66" s="440"/>
      <c r="AN66" s="441">
        <f t="shared" si="6"/>
        <v>114</v>
      </c>
      <c r="AO66" s="440"/>
      <c r="AP66" s="343"/>
      <c r="AQ66" s="335"/>
      <c r="AR66" s="334"/>
      <c r="AS66" s="335"/>
      <c r="AT66" s="334">
        <v>3</v>
      </c>
      <c r="AU66" s="335"/>
      <c r="AV66" s="334">
        <v>4</v>
      </c>
      <c r="AW66" s="335"/>
      <c r="AX66" s="334"/>
      <c r="AY66" s="335"/>
      <c r="AZ66" s="334"/>
      <c r="BA66" s="335"/>
      <c r="BB66" s="334"/>
      <c r="BC66" s="335"/>
      <c r="BD66" s="334"/>
      <c r="BE66" s="336"/>
    </row>
    <row r="67" spans="3:57" s="41" customFormat="1" ht="42" customHeight="1">
      <c r="C67" s="337" t="s">
        <v>118</v>
      </c>
      <c r="D67" s="338"/>
      <c r="E67" s="339"/>
      <c r="F67" s="465" t="s">
        <v>181</v>
      </c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7"/>
      <c r="T67" s="457"/>
      <c r="U67" s="355"/>
      <c r="V67" s="355">
        <v>4</v>
      </c>
      <c r="W67" s="464"/>
      <c r="X67" s="344"/>
      <c r="Y67" s="345"/>
      <c r="Z67" s="346"/>
      <c r="AA67" s="468"/>
      <c r="AB67" s="457">
        <v>1.5</v>
      </c>
      <c r="AC67" s="355"/>
      <c r="AD67" s="352">
        <f t="shared" si="7"/>
        <v>45</v>
      </c>
      <c r="AE67" s="353"/>
      <c r="AF67" s="350"/>
      <c r="AG67" s="354"/>
      <c r="AH67" s="355"/>
      <c r="AI67" s="355"/>
      <c r="AJ67" s="355"/>
      <c r="AK67" s="355"/>
      <c r="AL67" s="355"/>
      <c r="AM67" s="356"/>
      <c r="AN67" s="350">
        <f t="shared" si="6"/>
        <v>45</v>
      </c>
      <c r="AO67" s="351"/>
      <c r="AP67" s="349"/>
      <c r="AQ67" s="355"/>
      <c r="AR67" s="355"/>
      <c r="AS67" s="355"/>
      <c r="AT67" s="355"/>
      <c r="AU67" s="355"/>
      <c r="AV67" s="355"/>
      <c r="AW67" s="355"/>
      <c r="AX67" s="355"/>
      <c r="AY67" s="355"/>
      <c r="AZ67" s="355"/>
      <c r="BA67" s="355"/>
      <c r="BB67" s="355"/>
      <c r="BC67" s="355"/>
      <c r="BD67" s="355"/>
      <c r="BE67" s="464"/>
    </row>
    <row r="68" spans="3:57" s="41" customFormat="1" ht="20.25" customHeight="1">
      <c r="C68" s="337" t="s">
        <v>152</v>
      </c>
      <c r="D68" s="338"/>
      <c r="E68" s="339"/>
      <c r="F68" s="465" t="s">
        <v>182</v>
      </c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7"/>
      <c r="T68" s="457">
        <v>4</v>
      </c>
      <c r="U68" s="355"/>
      <c r="V68" s="355"/>
      <c r="W68" s="464"/>
      <c r="X68" s="344">
        <v>4</v>
      </c>
      <c r="Y68" s="345"/>
      <c r="Z68" s="346">
        <v>4</v>
      </c>
      <c r="AA68" s="468"/>
      <c r="AB68" s="457">
        <v>5</v>
      </c>
      <c r="AC68" s="355"/>
      <c r="AD68" s="352">
        <f t="shared" si="7"/>
        <v>150</v>
      </c>
      <c r="AE68" s="353"/>
      <c r="AF68" s="350">
        <f t="shared" si="5"/>
        <v>72</v>
      </c>
      <c r="AG68" s="354"/>
      <c r="AH68" s="355">
        <v>36</v>
      </c>
      <c r="AI68" s="355"/>
      <c r="AJ68" s="355">
        <v>36</v>
      </c>
      <c r="AK68" s="355"/>
      <c r="AL68" s="355"/>
      <c r="AM68" s="356"/>
      <c r="AN68" s="350">
        <f t="shared" si="6"/>
        <v>78</v>
      </c>
      <c r="AO68" s="351"/>
      <c r="AP68" s="349"/>
      <c r="AQ68" s="355"/>
      <c r="AR68" s="355"/>
      <c r="AS68" s="355"/>
      <c r="AT68" s="355"/>
      <c r="AU68" s="355"/>
      <c r="AV68" s="355">
        <v>4</v>
      </c>
      <c r="AW68" s="355"/>
      <c r="AX68" s="355"/>
      <c r="AY68" s="355"/>
      <c r="AZ68" s="355"/>
      <c r="BA68" s="355"/>
      <c r="BB68" s="355"/>
      <c r="BC68" s="355"/>
      <c r="BD68" s="355"/>
      <c r="BE68" s="464"/>
    </row>
    <row r="69" spans="3:57" s="41" customFormat="1" ht="20.25" customHeight="1">
      <c r="C69" s="337" t="s">
        <v>153</v>
      </c>
      <c r="D69" s="338"/>
      <c r="E69" s="339"/>
      <c r="F69" s="340" t="s">
        <v>183</v>
      </c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2"/>
      <c r="T69" s="343">
        <v>3.4</v>
      </c>
      <c r="U69" s="335"/>
      <c r="V69" s="334"/>
      <c r="W69" s="336"/>
      <c r="X69" s="344">
        <v>3.4</v>
      </c>
      <c r="Y69" s="345"/>
      <c r="Z69" s="346">
        <v>3.4</v>
      </c>
      <c r="AA69" s="347"/>
      <c r="AB69" s="348">
        <v>9</v>
      </c>
      <c r="AC69" s="349"/>
      <c r="AD69" s="353">
        <f aca="true" t="shared" si="8" ref="AD69:AD81">AB69*30</f>
        <v>270</v>
      </c>
      <c r="AE69" s="447"/>
      <c r="AF69" s="436">
        <f t="shared" si="5"/>
        <v>126</v>
      </c>
      <c r="AG69" s="437"/>
      <c r="AH69" s="438">
        <v>72</v>
      </c>
      <c r="AI69" s="439"/>
      <c r="AJ69" s="438">
        <v>54</v>
      </c>
      <c r="AK69" s="439"/>
      <c r="AL69" s="438"/>
      <c r="AM69" s="440"/>
      <c r="AN69" s="441">
        <f t="shared" si="6"/>
        <v>144</v>
      </c>
      <c r="AO69" s="440"/>
      <c r="AP69" s="343"/>
      <c r="AQ69" s="335"/>
      <c r="AR69" s="334"/>
      <c r="AS69" s="335"/>
      <c r="AT69" s="334">
        <v>3</v>
      </c>
      <c r="AU69" s="335"/>
      <c r="AV69" s="334">
        <v>4</v>
      </c>
      <c r="AW69" s="335"/>
      <c r="AX69" s="334"/>
      <c r="AY69" s="335"/>
      <c r="AZ69" s="334"/>
      <c r="BA69" s="335"/>
      <c r="BB69" s="334"/>
      <c r="BC69" s="335"/>
      <c r="BD69" s="334"/>
      <c r="BE69" s="336"/>
    </row>
    <row r="70" spans="3:57" s="41" customFormat="1" ht="20.25" customHeight="1">
      <c r="C70" s="337" t="s">
        <v>154</v>
      </c>
      <c r="D70" s="338"/>
      <c r="E70" s="339"/>
      <c r="F70" s="465" t="s">
        <v>184</v>
      </c>
      <c r="G70" s="466"/>
      <c r="H70" s="466"/>
      <c r="I70" s="466"/>
      <c r="J70" s="466"/>
      <c r="K70" s="466"/>
      <c r="L70" s="466"/>
      <c r="M70" s="466"/>
      <c r="N70" s="466"/>
      <c r="O70" s="466"/>
      <c r="P70" s="466"/>
      <c r="Q70" s="466"/>
      <c r="R70" s="466"/>
      <c r="S70" s="467"/>
      <c r="T70" s="457">
        <v>5</v>
      </c>
      <c r="U70" s="355"/>
      <c r="V70" s="355"/>
      <c r="W70" s="464"/>
      <c r="X70" s="344">
        <v>5</v>
      </c>
      <c r="Y70" s="345"/>
      <c r="Z70" s="346">
        <v>5</v>
      </c>
      <c r="AA70" s="468"/>
      <c r="AB70" s="457">
        <v>5</v>
      </c>
      <c r="AC70" s="355"/>
      <c r="AD70" s="352">
        <f t="shared" si="8"/>
        <v>150</v>
      </c>
      <c r="AE70" s="353"/>
      <c r="AF70" s="350">
        <f t="shared" si="5"/>
        <v>72</v>
      </c>
      <c r="AG70" s="354"/>
      <c r="AH70" s="438">
        <v>36</v>
      </c>
      <c r="AI70" s="439"/>
      <c r="AJ70" s="438">
        <v>18</v>
      </c>
      <c r="AK70" s="439"/>
      <c r="AL70" s="355">
        <v>18</v>
      </c>
      <c r="AM70" s="356"/>
      <c r="AN70" s="350">
        <f t="shared" si="6"/>
        <v>78</v>
      </c>
      <c r="AO70" s="351"/>
      <c r="AP70" s="349"/>
      <c r="AQ70" s="355"/>
      <c r="AR70" s="355"/>
      <c r="AS70" s="355"/>
      <c r="AT70" s="355"/>
      <c r="AU70" s="355"/>
      <c r="AV70" s="355"/>
      <c r="AW70" s="355"/>
      <c r="AX70" s="355">
        <v>4</v>
      </c>
      <c r="AY70" s="355"/>
      <c r="AZ70" s="355"/>
      <c r="BA70" s="355"/>
      <c r="BB70" s="355"/>
      <c r="BC70" s="355"/>
      <c r="BD70" s="355"/>
      <c r="BE70" s="464"/>
    </row>
    <row r="71" spans="3:57" s="41" customFormat="1" ht="20.25" customHeight="1">
      <c r="C71" s="337" t="s">
        <v>155</v>
      </c>
      <c r="D71" s="338"/>
      <c r="E71" s="339"/>
      <c r="F71" s="340" t="s">
        <v>185</v>
      </c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2"/>
      <c r="T71" s="343"/>
      <c r="U71" s="335"/>
      <c r="V71" s="334">
        <v>4</v>
      </c>
      <c r="W71" s="336"/>
      <c r="X71" s="344"/>
      <c r="Y71" s="345"/>
      <c r="Z71" s="346">
        <v>4</v>
      </c>
      <c r="AA71" s="347"/>
      <c r="AB71" s="348">
        <v>4</v>
      </c>
      <c r="AC71" s="349"/>
      <c r="AD71" s="353">
        <f t="shared" si="8"/>
        <v>120</v>
      </c>
      <c r="AE71" s="447"/>
      <c r="AF71" s="436">
        <f t="shared" si="5"/>
        <v>72</v>
      </c>
      <c r="AG71" s="437"/>
      <c r="AH71" s="438">
        <v>36</v>
      </c>
      <c r="AI71" s="439"/>
      <c r="AJ71" s="438">
        <v>36</v>
      </c>
      <c r="AK71" s="439"/>
      <c r="AL71" s="438"/>
      <c r="AM71" s="440"/>
      <c r="AN71" s="441">
        <f t="shared" si="6"/>
        <v>48</v>
      </c>
      <c r="AO71" s="440"/>
      <c r="AP71" s="343"/>
      <c r="AQ71" s="335"/>
      <c r="AR71" s="334"/>
      <c r="AS71" s="335"/>
      <c r="AT71" s="334"/>
      <c r="AU71" s="335"/>
      <c r="AV71" s="334">
        <v>4</v>
      </c>
      <c r="AW71" s="335"/>
      <c r="AX71" s="334"/>
      <c r="AY71" s="335"/>
      <c r="AZ71" s="334"/>
      <c r="BA71" s="335"/>
      <c r="BB71" s="334"/>
      <c r="BC71" s="335"/>
      <c r="BD71" s="334"/>
      <c r="BE71" s="336"/>
    </row>
    <row r="72" spans="3:57" s="41" customFormat="1" ht="42" customHeight="1">
      <c r="C72" s="337" t="s">
        <v>156</v>
      </c>
      <c r="D72" s="338"/>
      <c r="E72" s="339"/>
      <c r="F72" s="465" t="s">
        <v>224</v>
      </c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466"/>
      <c r="R72" s="466"/>
      <c r="S72" s="467"/>
      <c r="T72" s="457"/>
      <c r="U72" s="355"/>
      <c r="V72" s="355">
        <v>5</v>
      </c>
      <c r="W72" s="464"/>
      <c r="X72" s="344"/>
      <c r="Y72" s="345"/>
      <c r="Z72" s="346"/>
      <c r="AA72" s="468"/>
      <c r="AB72" s="457">
        <v>1.5</v>
      </c>
      <c r="AC72" s="355"/>
      <c r="AD72" s="352">
        <f t="shared" si="8"/>
        <v>45</v>
      </c>
      <c r="AE72" s="353"/>
      <c r="AF72" s="350"/>
      <c r="AG72" s="354"/>
      <c r="AH72" s="355"/>
      <c r="AI72" s="355"/>
      <c r="AJ72" s="355"/>
      <c r="AK72" s="355"/>
      <c r="AL72" s="355"/>
      <c r="AM72" s="356"/>
      <c r="AN72" s="350">
        <f t="shared" si="6"/>
        <v>45</v>
      </c>
      <c r="AO72" s="351"/>
      <c r="AP72" s="349"/>
      <c r="AQ72" s="355"/>
      <c r="AR72" s="355"/>
      <c r="AS72" s="355"/>
      <c r="AT72" s="355"/>
      <c r="AU72" s="355"/>
      <c r="AV72" s="355"/>
      <c r="AW72" s="355"/>
      <c r="AX72" s="355"/>
      <c r="AY72" s="355"/>
      <c r="AZ72" s="355"/>
      <c r="BA72" s="355"/>
      <c r="BB72" s="355"/>
      <c r="BC72" s="355"/>
      <c r="BD72" s="355"/>
      <c r="BE72" s="464"/>
    </row>
    <row r="73" spans="3:57" s="41" customFormat="1" ht="42" customHeight="1">
      <c r="C73" s="337" t="s">
        <v>157</v>
      </c>
      <c r="D73" s="338"/>
      <c r="E73" s="339"/>
      <c r="F73" s="465" t="s">
        <v>234</v>
      </c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7"/>
      <c r="T73" s="457">
        <v>6</v>
      </c>
      <c r="U73" s="355"/>
      <c r="V73" s="355"/>
      <c r="W73" s="464"/>
      <c r="X73" s="344"/>
      <c r="Y73" s="345"/>
      <c r="Z73" s="346">
        <v>6</v>
      </c>
      <c r="AA73" s="468"/>
      <c r="AB73" s="457">
        <v>6.5</v>
      </c>
      <c r="AC73" s="355"/>
      <c r="AD73" s="352">
        <f t="shared" si="8"/>
        <v>195</v>
      </c>
      <c r="AE73" s="353"/>
      <c r="AF73" s="350">
        <f t="shared" si="5"/>
        <v>90</v>
      </c>
      <c r="AG73" s="354"/>
      <c r="AH73" s="355">
        <v>36</v>
      </c>
      <c r="AI73" s="355"/>
      <c r="AJ73" s="355">
        <v>54</v>
      </c>
      <c r="AK73" s="355"/>
      <c r="AL73" s="355"/>
      <c r="AM73" s="356"/>
      <c r="AN73" s="350">
        <f t="shared" si="6"/>
        <v>105</v>
      </c>
      <c r="AO73" s="351"/>
      <c r="AP73" s="349"/>
      <c r="AQ73" s="355"/>
      <c r="AR73" s="355"/>
      <c r="AS73" s="355"/>
      <c r="AT73" s="355"/>
      <c r="AU73" s="355"/>
      <c r="AV73" s="355"/>
      <c r="AW73" s="355"/>
      <c r="AX73" s="355"/>
      <c r="AY73" s="355"/>
      <c r="AZ73" s="355">
        <v>5</v>
      </c>
      <c r="BA73" s="355"/>
      <c r="BB73" s="355"/>
      <c r="BC73" s="355"/>
      <c r="BD73" s="355"/>
      <c r="BE73" s="464"/>
    </row>
    <row r="74" spans="3:57" s="41" customFormat="1" ht="39.75" customHeight="1">
      <c r="C74" s="337" t="s">
        <v>158</v>
      </c>
      <c r="D74" s="338"/>
      <c r="E74" s="339"/>
      <c r="F74" s="465" t="s">
        <v>235</v>
      </c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7"/>
      <c r="T74" s="457"/>
      <c r="U74" s="355"/>
      <c r="V74" s="355">
        <v>6</v>
      </c>
      <c r="W74" s="464"/>
      <c r="X74" s="344"/>
      <c r="Y74" s="345"/>
      <c r="Z74" s="346"/>
      <c r="AA74" s="468"/>
      <c r="AB74" s="457">
        <v>1</v>
      </c>
      <c r="AC74" s="355"/>
      <c r="AD74" s="352">
        <f t="shared" si="8"/>
        <v>30</v>
      </c>
      <c r="AE74" s="353"/>
      <c r="AF74" s="350"/>
      <c r="AG74" s="354"/>
      <c r="AH74" s="355"/>
      <c r="AI74" s="355"/>
      <c r="AJ74" s="355"/>
      <c r="AK74" s="355"/>
      <c r="AL74" s="355"/>
      <c r="AM74" s="356"/>
      <c r="AN74" s="350">
        <f t="shared" si="6"/>
        <v>30</v>
      </c>
      <c r="AO74" s="351"/>
      <c r="AP74" s="349"/>
      <c r="AQ74" s="355"/>
      <c r="AR74" s="355"/>
      <c r="AS74" s="355"/>
      <c r="AT74" s="355"/>
      <c r="AU74" s="355"/>
      <c r="AV74" s="355"/>
      <c r="AW74" s="355"/>
      <c r="AX74" s="355"/>
      <c r="AY74" s="355"/>
      <c r="AZ74" s="355"/>
      <c r="BA74" s="355"/>
      <c r="BB74" s="355"/>
      <c r="BC74" s="355"/>
      <c r="BD74" s="355"/>
      <c r="BE74" s="464"/>
    </row>
    <row r="75" spans="3:57" s="41" customFormat="1" ht="20.25" customHeight="1">
      <c r="C75" s="337" t="s">
        <v>159</v>
      </c>
      <c r="D75" s="338"/>
      <c r="E75" s="339"/>
      <c r="F75" s="340" t="s">
        <v>186</v>
      </c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2"/>
      <c r="T75" s="343">
        <v>6.7</v>
      </c>
      <c r="U75" s="335"/>
      <c r="V75" s="334"/>
      <c r="W75" s="336"/>
      <c r="X75" s="344">
        <v>6</v>
      </c>
      <c r="Y75" s="345"/>
      <c r="Z75" s="346">
        <v>6.7</v>
      </c>
      <c r="AA75" s="347"/>
      <c r="AB75" s="348">
        <v>10</v>
      </c>
      <c r="AC75" s="349"/>
      <c r="AD75" s="353">
        <f t="shared" si="8"/>
        <v>300</v>
      </c>
      <c r="AE75" s="447"/>
      <c r="AF75" s="436">
        <f t="shared" si="5"/>
        <v>144</v>
      </c>
      <c r="AG75" s="437"/>
      <c r="AH75" s="438">
        <v>72</v>
      </c>
      <c r="AI75" s="439"/>
      <c r="AJ75" s="438"/>
      <c r="AK75" s="439"/>
      <c r="AL75" s="438">
        <v>72</v>
      </c>
      <c r="AM75" s="440"/>
      <c r="AN75" s="441">
        <f t="shared" si="6"/>
        <v>156</v>
      </c>
      <c r="AO75" s="440"/>
      <c r="AP75" s="343"/>
      <c r="AQ75" s="335"/>
      <c r="AR75" s="334"/>
      <c r="AS75" s="335"/>
      <c r="AT75" s="334"/>
      <c r="AU75" s="335"/>
      <c r="AV75" s="334"/>
      <c r="AW75" s="335"/>
      <c r="AX75" s="334"/>
      <c r="AY75" s="335"/>
      <c r="AZ75" s="334">
        <v>4</v>
      </c>
      <c r="BA75" s="335"/>
      <c r="BB75" s="334">
        <v>4</v>
      </c>
      <c r="BC75" s="335"/>
      <c r="BD75" s="334"/>
      <c r="BE75" s="336"/>
    </row>
    <row r="76" spans="3:57" s="41" customFormat="1" ht="20.25" customHeight="1">
      <c r="C76" s="337" t="s">
        <v>160</v>
      </c>
      <c r="D76" s="338"/>
      <c r="E76" s="339"/>
      <c r="F76" s="465" t="s">
        <v>187</v>
      </c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7"/>
      <c r="T76" s="457"/>
      <c r="U76" s="355"/>
      <c r="V76" s="355">
        <v>7</v>
      </c>
      <c r="W76" s="464"/>
      <c r="X76" s="344"/>
      <c r="Y76" s="345"/>
      <c r="Z76" s="346"/>
      <c r="AA76" s="468"/>
      <c r="AB76" s="457">
        <v>1</v>
      </c>
      <c r="AC76" s="355"/>
      <c r="AD76" s="352">
        <f t="shared" si="8"/>
        <v>30</v>
      </c>
      <c r="AE76" s="353"/>
      <c r="AF76" s="350"/>
      <c r="AG76" s="354"/>
      <c r="AH76" s="355"/>
      <c r="AI76" s="355"/>
      <c r="AJ76" s="355"/>
      <c r="AK76" s="355"/>
      <c r="AL76" s="355"/>
      <c r="AM76" s="356"/>
      <c r="AN76" s="350">
        <f t="shared" si="6"/>
        <v>30</v>
      </c>
      <c r="AO76" s="351"/>
      <c r="AP76" s="349"/>
      <c r="AQ76" s="355"/>
      <c r="AR76" s="355"/>
      <c r="AS76" s="355"/>
      <c r="AT76" s="355"/>
      <c r="AU76" s="355"/>
      <c r="AV76" s="355"/>
      <c r="AW76" s="355"/>
      <c r="AX76" s="355"/>
      <c r="AY76" s="355"/>
      <c r="AZ76" s="355"/>
      <c r="BA76" s="355"/>
      <c r="BB76" s="355"/>
      <c r="BC76" s="355"/>
      <c r="BD76" s="355"/>
      <c r="BE76" s="464"/>
    </row>
    <row r="77" spans="3:57" s="41" customFormat="1" ht="20.25" customHeight="1">
      <c r="C77" s="337" t="s">
        <v>161</v>
      </c>
      <c r="D77" s="338"/>
      <c r="E77" s="339"/>
      <c r="F77" s="340" t="s">
        <v>188</v>
      </c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2"/>
      <c r="T77" s="343">
        <v>7</v>
      </c>
      <c r="U77" s="335"/>
      <c r="V77" s="334"/>
      <c r="W77" s="336"/>
      <c r="X77" s="344"/>
      <c r="Y77" s="345"/>
      <c r="Z77" s="346">
        <v>7</v>
      </c>
      <c r="AA77" s="347"/>
      <c r="AB77" s="348">
        <v>6.5</v>
      </c>
      <c r="AC77" s="349"/>
      <c r="AD77" s="353">
        <f t="shared" si="8"/>
        <v>195</v>
      </c>
      <c r="AE77" s="447"/>
      <c r="AF77" s="436">
        <f t="shared" si="5"/>
        <v>90</v>
      </c>
      <c r="AG77" s="437"/>
      <c r="AH77" s="438">
        <v>36</v>
      </c>
      <c r="AI77" s="439"/>
      <c r="AJ77" s="438">
        <v>36</v>
      </c>
      <c r="AK77" s="439"/>
      <c r="AL77" s="438">
        <v>18</v>
      </c>
      <c r="AM77" s="440"/>
      <c r="AN77" s="441">
        <f t="shared" si="6"/>
        <v>105</v>
      </c>
      <c r="AO77" s="440"/>
      <c r="AP77" s="343"/>
      <c r="AQ77" s="335"/>
      <c r="AR77" s="334"/>
      <c r="AS77" s="335"/>
      <c r="AT77" s="334"/>
      <c r="AU77" s="335"/>
      <c r="AV77" s="334"/>
      <c r="AW77" s="335"/>
      <c r="AX77" s="334"/>
      <c r="AY77" s="335"/>
      <c r="AZ77" s="334"/>
      <c r="BA77" s="335"/>
      <c r="BB77" s="334">
        <v>5</v>
      </c>
      <c r="BC77" s="335"/>
      <c r="BD77" s="334"/>
      <c r="BE77" s="336"/>
    </row>
    <row r="78" spans="3:57" s="41" customFormat="1" ht="42" customHeight="1">
      <c r="C78" s="337" t="s">
        <v>162</v>
      </c>
      <c r="D78" s="338"/>
      <c r="E78" s="339"/>
      <c r="F78" s="465" t="s">
        <v>189</v>
      </c>
      <c r="G78" s="466"/>
      <c r="H78" s="466"/>
      <c r="I78" s="466"/>
      <c r="J78" s="466"/>
      <c r="K78" s="466"/>
      <c r="L78" s="466"/>
      <c r="M78" s="466"/>
      <c r="N78" s="466"/>
      <c r="O78" s="466"/>
      <c r="P78" s="466"/>
      <c r="Q78" s="466"/>
      <c r="R78" s="466"/>
      <c r="S78" s="467"/>
      <c r="T78" s="457"/>
      <c r="U78" s="355"/>
      <c r="V78" s="355">
        <v>8</v>
      </c>
      <c r="W78" s="464"/>
      <c r="X78" s="344"/>
      <c r="Y78" s="345"/>
      <c r="Z78" s="346"/>
      <c r="AA78" s="468"/>
      <c r="AB78" s="457">
        <v>1</v>
      </c>
      <c r="AC78" s="355"/>
      <c r="AD78" s="352">
        <f t="shared" si="8"/>
        <v>30</v>
      </c>
      <c r="AE78" s="353"/>
      <c r="AF78" s="350"/>
      <c r="AG78" s="354"/>
      <c r="AH78" s="355"/>
      <c r="AI78" s="355"/>
      <c r="AJ78" s="355"/>
      <c r="AK78" s="355"/>
      <c r="AL78" s="355"/>
      <c r="AM78" s="356"/>
      <c r="AN78" s="350">
        <f t="shared" si="6"/>
        <v>30</v>
      </c>
      <c r="AO78" s="351"/>
      <c r="AP78" s="349"/>
      <c r="AQ78" s="355"/>
      <c r="AR78" s="355"/>
      <c r="AS78" s="355"/>
      <c r="AT78" s="355"/>
      <c r="AU78" s="355"/>
      <c r="AV78" s="355"/>
      <c r="AW78" s="355"/>
      <c r="AX78" s="355"/>
      <c r="AY78" s="355"/>
      <c r="AZ78" s="355"/>
      <c r="BA78" s="355"/>
      <c r="BB78" s="355"/>
      <c r="BC78" s="355"/>
      <c r="BD78" s="355"/>
      <c r="BE78" s="464"/>
    </row>
    <row r="79" spans="3:57" s="37" customFormat="1" ht="20.25" customHeight="1">
      <c r="C79" s="337" t="s">
        <v>163</v>
      </c>
      <c r="D79" s="338"/>
      <c r="E79" s="339"/>
      <c r="F79" s="458" t="s">
        <v>190</v>
      </c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60"/>
      <c r="T79" s="461">
        <v>8</v>
      </c>
      <c r="U79" s="462"/>
      <c r="V79" s="462"/>
      <c r="W79" s="463"/>
      <c r="X79" s="461">
        <v>8</v>
      </c>
      <c r="Y79" s="462"/>
      <c r="Z79" s="462">
        <v>8</v>
      </c>
      <c r="AA79" s="434"/>
      <c r="AB79" s="450">
        <v>3.5</v>
      </c>
      <c r="AC79" s="451"/>
      <c r="AD79" s="352">
        <f t="shared" si="8"/>
        <v>105</v>
      </c>
      <c r="AE79" s="353"/>
      <c r="AF79" s="350">
        <f t="shared" si="5"/>
        <v>54</v>
      </c>
      <c r="AG79" s="354"/>
      <c r="AH79" s="452">
        <v>18</v>
      </c>
      <c r="AI79" s="452"/>
      <c r="AJ79" s="452">
        <v>18</v>
      </c>
      <c r="AK79" s="452"/>
      <c r="AL79" s="452">
        <v>18</v>
      </c>
      <c r="AM79" s="438"/>
      <c r="AN79" s="350">
        <f t="shared" si="6"/>
        <v>51</v>
      </c>
      <c r="AO79" s="351"/>
      <c r="AP79" s="442"/>
      <c r="AQ79" s="435"/>
      <c r="AR79" s="434"/>
      <c r="AS79" s="435"/>
      <c r="AT79" s="434"/>
      <c r="AU79" s="435"/>
      <c r="AV79" s="434"/>
      <c r="AW79" s="435"/>
      <c r="AX79" s="434"/>
      <c r="AY79" s="435"/>
      <c r="AZ79" s="434"/>
      <c r="BA79" s="435"/>
      <c r="BB79" s="434"/>
      <c r="BC79" s="435"/>
      <c r="BD79" s="434">
        <v>6</v>
      </c>
      <c r="BE79" s="446"/>
    </row>
    <row r="80" spans="3:57" s="41" customFormat="1" ht="20.25" customHeight="1">
      <c r="C80" s="337" t="s">
        <v>164</v>
      </c>
      <c r="D80" s="338"/>
      <c r="E80" s="339"/>
      <c r="F80" s="465" t="s">
        <v>191</v>
      </c>
      <c r="G80" s="466"/>
      <c r="H80" s="466"/>
      <c r="I80" s="466"/>
      <c r="J80" s="466"/>
      <c r="K80" s="466"/>
      <c r="L80" s="466"/>
      <c r="M80" s="466"/>
      <c r="N80" s="466"/>
      <c r="O80" s="466"/>
      <c r="P80" s="466"/>
      <c r="Q80" s="466"/>
      <c r="R80" s="466"/>
      <c r="S80" s="467"/>
      <c r="T80" s="457"/>
      <c r="U80" s="355"/>
      <c r="V80" s="355">
        <v>8</v>
      </c>
      <c r="W80" s="464"/>
      <c r="X80" s="344"/>
      <c r="Y80" s="345"/>
      <c r="Z80" s="346"/>
      <c r="AA80" s="468"/>
      <c r="AB80" s="457">
        <v>6</v>
      </c>
      <c r="AC80" s="355"/>
      <c r="AD80" s="352">
        <f t="shared" si="8"/>
        <v>180</v>
      </c>
      <c r="AE80" s="353"/>
      <c r="AF80" s="350"/>
      <c r="AG80" s="354"/>
      <c r="AH80" s="355"/>
      <c r="AI80" s="355"/>
      <c r="AJ80" s="355"/>
      <c r="AK80" s="355"/>
      <c r="AL80" s="355"/>
      <c r="AM80" s="356"/>
      <c r="AN80" s="455">
        <f t="shared" si="6"/>
        <v>180</v>
      </c>
      <c r="AO80" s="456"/>
      <c r="AP80" s="349"/>
      <c r="AQ80" s="355"/>
      <c r="AR80" s="355"/>
      <c r="AS80" s="355"/>
      <c r="AT80" s="355"/>
      <c r="AU80" s="355"/>
      <c r="AV80" s="355"/>
      <c r="AW80" s="355"/>
      <c r="AX80" s="355"/>
      <c r="AY80" s="355"/>
      <c r="AZ80" s="355"/>
      <c r="BA80" s="355"/>
      <c r="BB80" s="355"/>
      <c r="BC80" s="355"/>
      <c r="BD80" s="324" t="s">
        <v>99</v>
      </c>
      <c r="BE80" s="326"/>
    </row>
    <row r="81" spans="3:57" s="41" customFormat="1" ht="21" customHeight="1" thickBot="1">
      <c r="C81" s="337" t="s">
        <v>165</v>
      </c>
      <c r="D81" s="338"/>
      <c r="E81" s="339"/>
      <c r="F81" s="443" t="s">
        <v>4</v>
      </c>
      <c r="G81" s="444"/>
      <c r="H81" s="444"/>
      <c r="I81" s="444"/>
      <c r="J81" s="444"/>
      <c r="K81" s="444"/>
      <c r="L81" s="444"/>
      <c r="M81" s="444"/>
      <c r="N81" s="444"/>
      <c r="O81" s="444"/>
      <c r="P81" s="444"/>
      <c r="Q81" s="444"/>
      <c r="R81" s="444"/>
      <c r="S81" s="445"/>
      <c r="T81" s="442"/>
      <c r="U81" s="435"/>
      <c r="V81" s="434"/>
      <c r="W81" s="446"/>
      <c r="X81" s="344"/>
      <c r="Y81" s="345"/>
      <c r="Z81" s="346"/>
      <c r="AA81" s="347"/>
      <c r="AB81" s="442">
        <v>6</v>
      </c>
      <c r="AC81" s="435"/>
      <c r="AD81" s="353">
        <f t="shared" si="8"/>
        <v>180</v>
      </c>
      <c r="AE81" s="447"/>
      <c r="AF81" s="436"/>
      <c r="AG81" s="437"/>
      <c r="AH81" s="438"/>
      <c r="AI81" s="439"/>
      <c r="AJ81" s="438"/>
      <c r="AK81" s="439"/>
      <c r="AL81" s="438"/>
      <c r="AM81" s="440"/>
      <c r="AN81" s="441">
        <f t="shared" si="6"/>
        <v>180</v>
      </c>
      <c r="AO81" s="440"/>
      <c r="AP81" s="442"/>
      <c r="AQ81" s="435"/>
      <c r="AR81" s="434"/>
      <c r="AS81" s="435"/>
      <c r="AT81" s="434"/>
      <c r="AU81" s="435"/>
      <c r="AV81" s="434"/>
      <c r="AW81" s="435"/>
      <c r="AX81" s="434"/>
      <c r="AY81" s="435"/>
      <c r="AZ81" s="434"/>
      <c r="BA81" s="435"/>
      <c r="BB81" s="434"/>
      <c r="BC81" s="435"/>
      <c r="BD81" s="427" t="s">
        <v>99</v>
      </c>
      <c r="BE81" s="428"/>
    </row>
    <row r="82" spans="3:57" s="38" customFormat="1" ht="21" thickBot="1">
      <c r="C82" s="429" t="s">
        <v>138</v>
      </c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  <c r="Q82" s="430"/>
      <c r="R82" s="430"/>
      <c r="S82" s="431"/>
      <c r="T82" s="432">
        <f>COUNTA(T58:U81)+3</f>
        <v>13</v>
      </c>
      <c r="U82" s="433"/>
      <c r="V82" s="432">
        <f>COUNTA(V58:W81)</f>
        <v>14</v>
      </c>
      <c r="W82" s="433"/>
      <c r="X82" s="432">
        <f>COUNTA(X58:Y81)+1</f>
        <v>13</v>
      </c>
      <c r="Y82" s="433"/>
      <c r="Z82" s="432">
        <f>COUNTA(Z58:AA81)</f>
        <v>16</v>
      </c>
      <c r="AA82" s="433"/>
      <c r="AB82" s="425">
        <f>SUM(AB58:AC81)</f>
        <v>113</v>
      </c>
      <c r="AC82" s="426"/>
      <c r="AD82" s="412">
        <f>SUM(AD58:AE81)</f>
        <v>3390</v>
      </c>
      <c r="AE82" s="415"/>
      <c r="AF82" s="412">
        <f>SUM(AF58:AG81)</f>
        <v>1440</v>
      </c>
      <c r="AG82" s="415"/>
      <c r="AH82" s="412">
        <f>SUM(AH58:AI81)</f>
        <v>702</v>
      </c>
      <c r="AI82" s="415"/>
      <c r="AJ82" s="412">
        <f>SUM(AJ58:AK81)</f>
        <v>324</v>
      </c>
      <c r="AK82" s="415"/>
      <c r="AL82" s="412">
        <f>SUM(AL58:AM81)</f>
        <v>414</v>
      </c>
      <c r="AM82" s="415"/>
      <c r="AN82" s="412">
        <f>SUM(AN58:AO81)</f>
        <v>1950</v>
      </c>
      <c r="AO82" s="415"/>
      <c r="AP82" s="410">
        <f>SUM(AP58:AP81)</f>
        <v>7</v>
      </c>
      <c r="AQ82" s="406"/>
      <c r="AR82" s="410">
        <f>SUM(AR58:AR81)</f>
        <v>12</v>
      </c>
      <c r="AS82" s="406"/>
      <c r="AT82" s="410">
        <f>SUM(AT58:AT81)</f>
        <v>16</v>
      </c>
      <c r="AU82" s="406"/>
      <c r="AV82" s="410">
        <f>SUM(AV58:AV81)</f>
        <v>20</v>
      </c>
      <c r="AW82" s="406"/>
      <c r="AX82" s="410">
        <f>SUM(AX58:AX81)</f>
        <v>4</v>
      </c>
      <c r="AY82" s="406"/>
      <c r="AZ82" s="410">
        <f>SUM(AZ58:AZ81)</f>
        <v>9</v>
      </c>
      <c r="BA82" s="406"/>
      <c r="BB82" s="410">
        <f>SUM(BB58:BB81)</f>
        <v>9</v>
      </c>
      <c r="BC82" s="406"/>
      <c r="BD82" s="410">
        <f>SUM(BD58:BD81)</f>
        <v>6</v>
      </c>
      <c r="BE82" s="406"/>
    </row>
    <row r="83" spans="3:57" s="38" customFormat="1" ht="21" thickBot="1">
      <c r="C83" s="429" t="s">
        <v>139</v>
      </c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  <c r="Q83" s="430"/>
      <c r="R83" s="430"/>
      <c r="S83" s="431"/>
      <c r="T83" s="405">
        <f>T82+T56</f>
        <v>19</v>
      </c>
      <c r="U83" s="406"/>
      <c r="V83" s="405">
        <f>V82+V56</f>
        <v>27</v>
      </c>
      <c r="W83" s="406"/>
      <c r="X83" s="405">
        <f>X82+X56</f>
        <v>21</v>
      </c>
      <c r="Y83" s="406"/>
      <c r="Z83" s="405">
        <f>Z82+Z56</f>
        <v>36</v>
      </c>
      <c r="AA83" s="406"/>
      <c r="AB83" s="405">
        <f>AB82+AB56</f>
        <v>180</v>
      </c>
      <c r="AC83" s="406"/>
      <c r="AD83" s="405">
        <f>AD82+AD56</f>
        <v>5400</v>
      </c>
      <c r="AE83" s="406"/>
      <c r="AF83" s="405">
        <f>AF82+AF56</f>
        <v>2628</v>
      </c>
      <c r="AG83" s="406"/>
      <c r="AH83" s="405">
        <f>AH82+AH56</f>
        <v>1116</v>
      </c>
      <c r="AI83" s="406"/>
      <c r="AJ83" s="405">
        <f>AJ82+AJ56</f>
        <v>1036</v>
      </c>
      <c r="AK83" s="406"/>
      <c r="AL83" s="405">
        <f>AL82+AL56</f>
        <v>476</v>
      </c>
      <c r="AM83" s="406"/>
      <c r="AN83" s="405">
        <f>AN82+AN56</f>
        <v>2772</v>
      </c>
      <c r="AO83" s="406"/>
      <c r="AP83" s="405">
        <f>AP82+AP56</f>
        <v>28</v>
      </c>
      <c r="AQ83" s="406"/>
      <c r="AR83" s="405">
        <f>AR82+AR56</f>
        <v>28</v>
      </c>
      <c r="AS83" s="406"/>
      <c r="AT83" s="405">
        <f>AT82+AT56</f>
        <v>24</v>
      </c>
      <c r="AU83" s="406"/>
      <c r="AV83" s="405">
        <f>AV82+AV56</f>
        <v>24</v>
      </c>
      <c r="AW83" s="406"/>
      <c r="AX83" s="405">
        <f>AX82+AX56</f>
        <v>8</v>
      </c>
      <c r="AY83" s="406"/>
      <c r="AZ83" s="405">
        <f>AZ82+AZ56</f>
        <v>11</v>
      </c>
      <c r="BA83" s="406"/>
      <c r="BB83" s="405">
        <f>BB82+BB56</f>
        <v>19</v>
      </c>
      <c r="BC83" s="406"/>
      <c r="BD83" s="405">
        <f>BD82+BD56</f>
        <v>8</v>
      </c>
      <c r="BE83" s="406"/>
    </row>
    <row r="84" spans="3:57" s="9" customFormat="1" ht="21" customHeight="1" thickBot="1">
      <c r="C84" s="412" t="s">
        <v>192</v>
      </c>
      <c r="D84" s="413"/>
      <c r="E84" s="413"/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4"/>
      <c r="U84" s="414"/>
      <c r="V84" s="414"/>
      <c r="W84" s="414"/>
      <c r="X84" s="413"/>
      <c r="Y84" s="413"/>
      <c r="Z84" s="413"/>
      <c r="AA84" s="413"/>
      <c r="AB84" s="414"/>
      <c r="AC84" s="414"/>
      <c r="AD84" s="414"/>
      <c r="AE84" s="414"/>
      <c r="AF84" s="414"/>
      <c r="AG84" s="414"/>
      <c r="AH84" s="414"/>
      <c r="AI84" s="414"/>
      <c r="AJ84" s="414"/>
      <c r="AK84" s="414"/>
      <c r="AL84" s="414"/>
      <c r="AM84" s="414"/>
      <c r="AN84" s="414"/>
      <c r="AO84" s="414"/>
      <c r="AP84" s="413"/>
      <c r="AQ84" s="413"/>
      <c r="AR84" s="413"/>
      <c r="AS84" s="413"/>
      <c r="AT84" s="413"/>
      <c r="AU84" s="413"/>
      <c r="AV84" s="413"/>
      <c r="AW84" s="413"/>
      <c r="AX84" s="413"/>
      <c r="AY84" s="413"/>
      <c r="AZ84" s="413"/>
      <c r="BA84" s="413"/>
      <c r="BB84" s="413"/>
      <c r="BC84" s="413"/>
      <c r="BD84" s="413"/>
      <c r="BE84" s="415"/>
    </row>
    <row r="85" spans="3:57" s="9" customFormat="1" ht="21" thickBot="1">
      <c r="C85" s="412" t="s">
        <v>193</v>
      </c>
      <c r="D85" s="413"/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4"/>
      <c r="U85" s="414"/>
      <c r="V85" s="414"/>
      <c r="W85" s="414"/>
      <c r="X85" s="413"/>
      <c r="Y85" s="413"/>
      <c r="Z85" s="413"/>
      <c r="AA85" s="413"/>
      <c r="AB85" s="414"/>
      <c r="AC85" s="414"/>
      <c r="AD85" s="414"/>
      <c r="AE85" s="414"/>
      <c r="AF85" s="414"/>
      <c r="AG85" s="414"/>
      <c r="AH85" s="414"/>
      <c r="AI85" s="414"/>
      <c r="AJ85" s="414"/>
      <c r="AK85" s="414"/>
      <c r="AL85" s="414"/>
      <c r="AM85" s="414"/>
      <c r="AN85" s="414"/>
      <c r="AO85" s="414"/>
      <c r="AP85" s="413"/>
      <c r="AQ85" s="413"/>
      <c r="AR85" s="413"/>
      <c r="AS85" s="413"/>
      <c r="AT85" s="413"/>
      <c r="AU85" s="413"/>
      <c r="AV85" s="413"/>
      <c r="AW85" s="413"/>
      <c r="AX85" s="413"/>
      <c r="AY85" s="413"/>
      <c r="AZ85" s="413"/>
      <c r="BA85" s="413"/>
      <c r="BB85" s="413"/>
      <c r="BC85" s="413"/>
      <c r="BD85" s="413"/>
      <c r="BE85" s="415"/>
    </row>
    <row r="86" spans="3:57" s="40" customFormat="1" ht="20.25">
      <c r="C86" s="416" t="s">
        <v>194</v>
      </c>
      <c r="D86" s="417"/>
      <c r="E86" s="417"/>
      <c r="F86" s="418" t="s">
        <v>238</v>
      </c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20"/>
      <c r="T86" s="397"/>
      <c r="U86" s="398"/>
      <c r="V86" s="399">
        <v>3</v>
      </c>
      <c r="W86" s="400"/>
      <c r="X86" s="421"/>
      <c r="Y86" s="422"/>
      <c r="Z86" s="448">
        <v>3</v>
      </c>
      <c r="AA86" s="449"/>
      <c r="AB86" s="777">
        <v>2</v>
      </c>
      <c r="AC86" s="404"/>
      <c r="AD86" s="386">
        <f>AB86*30</f>
        <v>60</v>
      </c>
      <c r="AE86" s="387"/>
      <c r="AF86" s="423">
        <f>AH86+AJ86+AL86</f>
        <v>36</v>
      </c>
      <c r="AG86" s="424"/>
      <c r="AH86" s="404">
        <v>18</v>
      </c>
      <c r="AI86" s="404"/>
      <c r="AJ86" s="404">
        <v>18</v>
      </c>
      <c r="AK86" s="404"/>
      <c r="AL86" s="404"/>
      <c r="AM86" s="407"/>
      <c r="AN86" s="408">
        <f>AD86-AF86</f>
        <v>24</v>
      </c>
      <c r="AO86" s="409"/>
      <c r="AP86" s="401"/>
      <c r="AQ86" s="402"/>
      <c r="AR86" s="403"/>
      <c r="AS86" s="402"/>
      <c r="AT86" s="403">
        <v>2</v>
      </c>
      <c r="AU86" s="402"/>
      <c r="AV86" s="403"/>
      <c r="AW86" s="402"/>
      <c r="AX86" s="403"/>
      <c r="AY86" s="402"/>
      <c r="AZ86" s="403"/>
      <c r="BA86" s="402"/>
      <c r="BB86" s="403"/>
      <c r="BC86" s="402"/>
      <c r="BD86" s="403"/>
      <c r="BE86" s="411"/>
    </row>
    <row r="87" spans="3:57" s="39" customFormat="1" ht="21" thickBot="1">
      <c r="C87" s="316" t="s">
        <v>195</v>
      </c>
      <c r="D87" s="317"/>
      <c r="E87" s="317"/>
      <c r="F87" s="544" t="s">
        <v>239</v>
      </c>
      <c r="G87" s="545"/>
      <c r="H87" s="545"/>
      <c r="I87" s="545"/>
      <c r="J87" s="545"/>
      <c r="K87" s="545"/>
      <c r="L87" s="545"/>
      <c r="M87" s="545"/>
      <c r="N87" s="545"/>
      <c r="O87" s="545"/>
      <c r="P87" s="545"/>
      <c r="Q87" s="545"/>
      <c r="R87" s="545"/>
      <c r="S87" s="546"/>
      <c r="T87" s="548"/>
      <c r="U87" s="549"/>
      <c r="V87" s="550">
        <v>4</v>
      </c>
      <c r="W87" s="551"/>
      <c r="X87" s="552"/>
      <c r="Y87" s="553"/>
      <c r="Z87" s="554">
        <v>4</v>
      </c>
      <c r="AA87" s="555"/>
      <c r="AB87" s="321">
        <v>2</v>
      </c>
      <c r="AC87" s="303"/>
      <c r="AD87" s="310">
        <f>AB87*30</f>
        <v>60</v>
      </c>
      <c r="AE87" s="311"/>
      <c r="AF87" s="329">
        <f>AH87+AJ87+AL87</f>
        <v>36</v>
      </c>
      <c r="AG87" s="385"/>
      <c r="AH87" s="303">
        <v>18</v>
      </c>
      <c r="AI87" s="303"/>
      <c r="AJ87" s="303">
        <v>18</v>
      </c>
      <c r="AK87" s="303"/>
      <c r="AL87" s="303"/>
      <c r="AM87" s="322"/>
      <c r="AN87" s="547">
        <f>AD87-AF87</f>
        <v>24</v>
      </c>
      <c r="AO87" s="315"/>
      <c r="AP87" s="453"/>
      <c r="AQ87" s="454"/>
      <c r="AR87" s="492"/>
      <c r="AS87" s="454"/>
      <c r="AT87" s="492"/>
      <c r="AU87" s="454"/>
      <c r="AV87" s="492">
        <v>2</v>
      </c>
      <c r="AW87" s="454"/>
      <c r="AX87" s="492"/>
      <c r="AY87" s="454"/>
      <c r="AZ87" s="492"/>
      <c r="BA87" s="454"/>
      <c r="BB87" s="492"/>
      <c r="BC87" s="454"/>
      <c r="BD87" s="324"/>
      <c r="BE87" s="326"/>
    </row>
    <row r="88" spans="3:57" s="38" customFormat="1" ht="21" customHeight="1" thickBot="1">
      <c r="C88" s="376" t="s">
        <v>94</v>
      </c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8"/>
      <c r="T88" s="379"/>
      <c r="U88" s="380"/>
      <c r="V88" s="379">
        <f>COUNTA(V86:W87)</f>
        <v>2</v>
      </c>
      <c r="W88" s="380"/>
      <c r="X88" s="379"/>
      <c r="Y88" s="380"/>
      <c r="Z88" s="379">
        <f>COUNTA(Z86:AA87)</f>
        <v>2</v>
      </c>
      <c r="AA88" s="380"/>
      <c r="AB88" s="774">
        <f>SUM(AB86:AC87)</f>
        <v>4</v>
      </c>
      <c r="AC88" s="775"/>
      <c r="AD88" s="542">
        <f>SUM(AD86:AE87)</f>
        <v>120</v>
      </c>
      <c r="AE88" s="543"/>
      <c r="AF88" s="542">
        <f>SUM(AF86:AG87)</f>
        <v>72</v>
      </c>
      <c r="AG88" s="543"/>
      <c r="AH88" s="542">
        <f>SUM(AH86:AI87)</f>
        <v>36</v>
      </c>
      <c r="AI88" s="543"/>
      <c r="AJ88" s="542">
        <f>SUM(AJ86:AK87)</f>
        <v>36</v>
      </c>
      <c r="AK88" s="543"/>
      <c r="AL88" s="542"/>
      <c r="AM88" s="776"/>
      <c r="AN88" s="542">
        <f>SUM(AN86:AO87)</f>
        <v>48</v>
      </c>
      <c r="AO88" s="543"/>
      <c r="AP88" s="542"/>
      <c r="AQ88" s="543"/>
      <c r="AR88" s="542"/>
      <c r="AS88" s="543"/>
      <c r="AT88" s="542">
        <f>SUM(AT86:AU87)</f>
        <v>2</v>
      </c>
      <c r="AU88" s="543"/>
      <c r="AV88" s="542">
        <f>SUM(AV86:AW87)</f>
        <v>2</v>
      </c>
      <c r="AW88" s="543"/>
      <c r="AX88" s="542"/>
      <c r="AY88" s="543"/>
      <c r="AZ88" s="542"/>
      <c r="BA88" s="543"/>
      <c r="BB88" s="542"/>
      <c r="BC88" s="543"/>
      <c r="BD88" s="542"/>
      <c r="BE88" s="776"/>
    </row>
    <row r="89" spans="3:57" s="205" customFormat="1" ht="21" thickBot="1">
      <c r="C89" s="381" t="s">
        <v>196</v>
      </c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2"/>
      <c r="AC89" s="382"/>
      <c r="AD89" s="382"/>
      <c r="AE89" s="382"/>
      <c r="AF89" s="383"/>
      <c r="AG89" s="383"/>
      <c r="AH89" s="383"/>
      <c r="AI89" s="383"/>
      <c r="AJ89" s="383"/>
      <c r="AK89" s="383"/>
      <c r="AL89" s="383"/>
      <c r="AM89" s="383"/>
      <c r="AN89" s="382"/>
      <c r="AO89" s="382"/>
      <c r="AP89" s="382"/>
      <c r="AQ89" s="382"/>
      <c r="AR89" s="382"/>
      <c r="AS89" s="382"/>
      <c r="AT89" s="382"/>
      <c r="AU89" s="382"/>
      <c r="AV89" s="382"/>
      <c r="AW89" s="382"/>
      <c r="AX89" s="382"/>
      <c r="AY89" s="382"/>
      <c r="AZ89" s="382"/>
      <c r="BA89" s="382"/>
      <c r="BB89" s="382"/>
      <c r="BC89" s="382"/>
      <c r="BD89" s="382"/>
      <c r="BE89" s="384"/>
    </row>
    <row r="90" spans="3:57" s="39" customFormat="1" ht="20.25">
      <c r="C90" s="316" t="s">
        <v>119</v>
      </c>
      <c r="D90" s="317"/>
      <c r="E90" s="318"/>
      <c r="F90" s="331" t="s">
        <v>204</v>
      </c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3"/>
      <c r="T90" s="307"/>
      <c r="U90" s="301"/>
      <c r="V90" s="300">
        <v>5</v>
      </c>
      <c r="W90" s="302"/>
      <c r="X90" s="388">
        <v>5</v>
      </c>
      <c r="Y90" s="389"/>
      <c r="Z90" s="390">
        <v>5</v>
      </c>
      <c r="AA90" s="391"/>
      <c r="AB90" s="321">
        <v>4</v>
      </c>
      <c r="AC90" s="303"/>
      <c r="AD90" s="386">
        <f>AB90*30</f>
        <v>120</v>
      </c>
      <c r="AE90" s="387"/>
      <c r="AF90" s="312">
        <f aca="true" t="shared" si="9" ref="AF90:AF103">AH90+AJ90+AL90</f>
        <v>54</v>
      </c>
      <c r="AG90" s="313"/>
      <c r="AH90" s="303">
        <v>18</v>
      </c>
      <c r="AI90" s="303"/>
      <c r="AJ90" s="303">
        <v>36</v>
      </c>
      <c r="AK90" s="303"/>
      <c r="AL90" s="303"/>
      <c r="AM90" s="322"/>
      <c r="AN90" s="305">
        <f aca="true" t="shared" si="10" ref="AN90:AN103">AD90-AF90</f>
        <v>66</v>
      </c>
      <c r="AO90" s="306"/>
      <c r="AP90" s="328"/>
      <c r="AQ90" s="325"/>
      <c r="AR90" s="324"/>
      <c r="AS90" s="325"/>
      <c r="AT90" s="324"/>
      <c r="AU90" s="325"/>
      <c r="AV90" s="324"/>
      <c r="AW90" s="325"/>
      <c r="AX90" s="324">
        <v>3</v>
      </c>
      <c r="AY90" s="325"/>
      <c r="AZ90" s="324"/>
      <c r="BA90" s="325"/>
      <c r="BB90" s="324"/>
      <c r="BC90" s="325"/>
      <c r="BD90" s="324"/>
      <c r="BE90" s="326"/>
    </row>
    <row r="91" spans="3:57" s="205" customFormat="1" ht="20.25">
      <c r="C91" s="316" t="s">
        <v>120</v>
      </c>
      <c r="D91" s="317"/>
      <c r="E91" s="318"/>
      <c r="F91" s="331" t="s">
        <v>205</v>
      </c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3"/>
      <c r="T91" s="321"/>
      <c r="U91" s="303"/>
      <c r="V91" s="303">
        <v>5</v>
      </c>
      <c r="W91" s="322"/>
      <c r="X91" s="321">
        <v>5</v>
      </c>
      <c r="Y91" s="303"/>
      <c r="Z91" s="303">
        <v>5</v>
      </c>
      <c r="AA91" s="300"/>
      <c r="AB91" s="308">
        <v>4</v>
      </c>
      <c r="AC91" s="309"/>
      <c r="AD91" s="311">
        <f>AB91*30</f>
        <v>120</v>
      </c>
      <c r="AE91" s="323"/>
      <c r="AF91" s="329">
        <f t="shared" si="9"/>
        <v>54</v>
      </c>
      <c r="AG91" s="385"/>
      <c r="AH91" s="303">
        <v>18</v>
      </c>
      <c r="AI91" s="303"/>
      <c r="AJ91" s="303">
        <v>36</v>
      </c>
      <c r="AK91" s="303"/>
      <c r="AL91" s="314"/>
      <c r="AM91" s="315"/>
      <c r="AN91" s="329">
        <f t="shared" si="10"/>
        <v>66</v>
      </c>
      <c r="AO91" s="330"/>
      <c r="AP91" s="307"/>
      <c r="AQ91" s="301"/>
      <c r="AR91" s="300"/>
      <c r="AS91" s="301"/>
      <c r="AT91" s="300"/>
      <c r="AU91" s="301"/>
      <c r="AV91" s="300"/>
      <c r="AW91" s="301"/>
      <c r="AX91" s="300">
        <v>3</v>
      </c>
      <c r="AY91" s="301"/>
      <c r="AZ91" s="300"/>
      <c r="BA91" s="301"/>
      <c r="BB91" s="300"/>
      <c r="BC91" s="301"/>
      <c r="BD91" s="300"/>
      <c r="BE91" s="302"/>
    </row>
    <row r="92" spans="3:57" s="205" customFormat="1" ht="20.25" customHeight="1">
      <c r="C92" s="316" t="s">
        <v>121</v>
      </c>
      <c r="D92" s="317"/>
      <c r="E92" s="318"/>
      <c r="F92" s="319" t="s">
        <v>206</v>
      </c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773"/>
      <c r="T92" s="307"/>
      <c r="U92" s="301"/>
      <c r="V92" s="300">
        <v>5</v>
      </c>
      <c r="W92" s="302"/>
      <c r="X92" s="307">
        <v>5</v>
      </c>
      <c r="Y92" s="301"/>
      <c r="Z92" s="300">
        <v>5</v>
      </c>
      <c r="AA92" s="302"/>
      <c r="AB92" s="308">
        <v>4</v>
      </c>
      <c r="AC92" s="309"/>
      <c r="AD92" s="311">
        <f>AB92*30</f>
        <v>120</v>
      </c>
      <c r="AE92" s="323"/>
      <c r="AF92" s="312">
        <f t="shared" si="9"/>
        <v>54</v>
      </c>
      <c r="AG92" s="313"/>
      <c r="AH92" s="303">
        <v>18</v>
      </c>
      <c r="AI92" s="303"/>
      <c r="AJ92" s="300">
        <v>36</v>
      </c>
      <c r="AK92" s="301"/>
      <c r="AL92" s="395"/>
      <c r="AM92" s="306"/>
      <c r="AN92" s="305">
        <f t="shared" si="10"/>
        <v>66</v>
      </c>
      <c r="AO92" s="306"/>
      <c r="AP92" s="307"/>
      <c r="AQ92" s="301"/>
      <c r="AR92" s="300"/>
      <c r="AS92" s="301"/>
      <c r="AT92" s="300"/>
      <c r="AU92" s="301"/>
      <c r="AV92" s="300"/>
      <c r="AW92" s="301"/>
      <c r="AX92" s="300">
        <v>3</v>
      </c>
      <c r="AY92" s="301"/>
      <c r="AZ92" s="300"/>
      <c r="BA92" s="301"/>
      <c r="BB92" s="300"/>
      <c r="BC92" s="301"/>
      <c r="BD92" s="300"/>
      <c r="BE92" s="302"/>
    </row>
    <row r="93" spans="3:57" s="205" customFormat="1" ht="20.25">
      <c r="C93" s="316" t="s">
        <v>122</v>
      </c>
      <c r="D93" s="317"/>
      <c r="E93" s="318"/>
      <c r="F93" s="331" t="s">
        <v>207</v>
      </c>
      <c r="G93" s="332"/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3"/>
      <c r="T93" s="321"/>
      <c r="U93" s="303"/>
      <c r="V93" s="303">
        <v>5</v>
      </c>
      <c r="W93" s="322"/>
      <c r="X93" s="321">
        <v>5</v>
      </c>
      <c r="Y93" s="303"/>
      <c r="Z93" s="303">
        <v>5</v>
      </c>
      <c r="AA93" s="300"/>
      <c r="AB93" s="308">
        <v>4</v>
      </c>
      <c r="AC93" s="309"/>
      <c r="AD93" s="310">
        <f>AB93*30</f>
        <v>120</v>
      </c>
      <c r="AE93" s="311"/>
      <c r="AF93" s="329">
        <f t="shared" si="9"/>
        <v>54</v>
      </c>
      <c r="AG93" s="385"/>
      <c r="AH93" s="303">
        <v>18</v>
      </c>
      <c r="AI93" s="303"/>
      <c r="AJ93" s="303">
        <v>36</v>
      </c>
      <c r="AK93" s="303"/>
      <c r="AL93" s="314"/>
      <c r="AM93" s="315"/>
      <c r="AN93" s="329">
        <f t="shared" si="10"/>
        <v>66</v>
      </c>
      <c r="AO93" s="330"/>
      <c r="AP93" s="307"/>
      <c r="AQ93" s="301"/>
      <c r="AR93" s="300"/>
      <c r="AS93" s="301"/>
      <c r="AT93" s="300"/>
      <c r="AU93" s="301"/>
      <c r="AV93" s="300"/>
      <c r="AW93" s="301"/>
      <c r="AX93" s="300">
        <v>3</v>
      </c>
      <c r="AY93" s="301"/>
      <c r="AZ93" s="300"/>
      <c r="BA93" s="301"/>
      <c r="BB93" s="300"/>
      <c r="BC93" s="301"/>
      <c r="BD93" s="300"/>
      <c r="BE93" s="302"/>
    </row>
    <row r="94" spans="3:57" s="205" customFormat="1" ht="20.25">
      <c r="C94" s="316" t="s">
        <v>123</v>
      </c>
      <c r="D94" s="317"/>
      <c r="E94" s="318"/>
      <c r="F94" s="319" t="s">
        <v>208</v>
      </c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1"/>
      <c r="U94" s="303"/>
      <c r="V94" s="303">
        <v>5</v>
      </c>
      <c r="W94" s="322"/>
      <c r="X94" s="321">
        <v>5</v>
      </c>
      <c r="Y94" s="303"/>
      <c r="Z94" s="303">
        <v>5</v>
      </c>
      <c r="AA94" s="300"/>
      <c r="AB94" s="308">
        <v>4</v>
      </c>
      <c r="AC94" s="309"/>
      <c r="AD94" s="311">
        <f aca="true" t="shared" si="11" ref="AD94:AD99">AB94*30</f>
        <v>120</v>
      </c>
      <c r="AE94" s="323"/>
      <c r="AF94" s="312">
        <f t="shared" si="9"/>
        <v>54</v>
      </c>
      <c r="AG94" s="313"/>
      <c r="AH94" s="303">
        <v>18</v>
      </c>
      <c r="AI94" s="303"/>
      <c r="AJ94" s="303">
        <v>36</v>
      </c>
      <c r="AK94" s="303"/>
      <c r="AL94" s="314"/>
      <c r="AM94" s="315"/>
      <c r="AN94" s="305">
        <f t="shared" si="10"/>
        <v>66</v>
      </c>
      <c r="AO94" s="306"/>
      <c r="AP94" s="307"/>
      <c r="AQ94" s="301"/>
      <c r="AR94" s="300"/>
      <c r="AS94" s="301"/>
      <c r="AT94" s="300"/>
      <c r="AU94" s="301"/>
      <c r="AV94" s="300"/>
      <c r="AW94" s="301"/>
      <c r="AX94" s="300">
        <v>3</v>
      </c>
      <c r="AY94" s="301"/>
      <c r="AZ94" s="300"/>
      <c r="BA94" s="301"/>
      <c r="BB94" s="300"/>
      <c r="BC94" s="301"/>
      <c r="BD94" s="300"/>
      <c r="BE94" s="302"/>
    </row>
    <row r="95" spans="3:57" s="39" customFormat="1" ht="20.25" customHeight="1">
      <c r="C95" s="316" t="s">
        <v>124</v>
      </c>
      <c r="D95" s="317"/>
      <c r="E95" s="318"/>
      <c r="F95" s="798" t="s">
        <v>209</v>
      </c>
      <c r="G95" s="799"/>
      <c r="H95" s="799"/>
      <c r="I95" s="799"/>
      <c r="J95" s="799"/>
      <c r="K95" s="799"/>
      <c r="L95" s="799"/>
      <c r="M95" s="799"/>
      <c r="N95" s="799"/>
      <c r="O95" s="799"/>
      <c r="P95" s="799"/>
      <c r="Q95" s="799"/>
      <c r="R95" s="799"/>
      <c r="S95" s="800"/>
      <c r="T95" s="796"/>
      <c r="U95" s="797"/>
      <c r="V95" s="794">
        <v>6</v>
      </c>
      <c r="W95" s="795"/>
      <c r="X95" s="388">
        <v>6</v>
      </c>
      <c r="Y95" s="389"/>
      <c r="Z95" s="390">
        <v>6</v>
      </c>
      <c r="AA95" s="793"/>
      <c r="AB95" s="307">
        <v>4</v>
      </c>
      <c r="AC95" s="301"/>
      <c r="AD95" s="311">
        <f t="shared" si="11"/>
        <v>120</v>
      </c>
      <c r="AE95" s="323"/>
      <c r="AF95" s="312">
        <f t="shared" si="9"/>
        <v>54</v>
      </c>
      <c r="AG95" s="313"/>
      <c r="AH95" s="303">
        <v>18</v>
      </c>
      <c r="AI95" s="303"/>
      <c r="AJ95" s="300">
        <v>36</v>
      </c>
      <c r="AK95" s="301"/>
      <c r="AL95" s="300"/>
      <c r="AM95" s="302"/>
      <c r="AN95" s="312">
        <f t="shared" si="10"/>
        <v>66</v>
      </c>
      <c r="AO95" s="327"/>
      <c r="AP95" s="328"/>
      <c r="AQ95" s="325"/>
      <c r="AR95" s="324"/>
      <c r="AS95" s="325"/>
      <c r="AT95" s="324"/>
      <c r="AU95" s="325"/>
      <c r="AV95" s="324"/>
      <c r="AW95" s="325"/>
      <c r="AX95" s="324"/>
      <c r="AY95" s="325"/>
      <c r="AZ95" s="324">
        <v>3</v>
      </c>
      <c r="BA95" s="325"/>
      <c r="BB95" s="324"/>
      <c r="BC95" s="325"/>
      <c r="BD95" s="324"/>
      <c r="BE95" s="326"/>
    </row>
    <row r="96" spans="3:57" s="205" customFormat="1" ht="20.25">
      <c r="C96" s="316" t="s">
        <v>125</v>
      </c>
      <c r="D96" s="317"/>
      <c r="E96" s="318"/>
      <c r="F96" s="319" t="s">
        <v>218</v>
      </c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1"/>
      <c r="U96" s="303"/>
      <c r="V96" s="303">
        <v>6</v>
      </c>
      <c r="W96" s="322"/>
      <c r="X96" s="321">
        <v>6</v>
      </c>
      <c r="Y96" s="303"/>
      <c r="Z96" s="303">
        <v>6</v>
      </c>
      <c r="AA96" s="300"/>
      <c r="AB96" s="308">
        <v>4</v>
      </c>
      <c r="AC96" s="309"/>
      <c r="AD96" s="311">
        <f t="shared" si="11"/>
        <v>120</v>
      </c>
      <c r="AE96" s="323"/>
      <c r="AF96" s="312">
        <f t="shared" si="9"/>
        <v>54</v>
      </c>
      <c r="AG96" s="313"/>
      <c r="AH96" s="303">
        <v>18</v>
      </c>
      <c r="AI96" s="303"/>
      <c r="AJ96" s="303">
        <v>36</v>
      </c>
      <c r="AK96" s="303"/>
      <c r="AL96" s="314"/>
      <c r="AM96" s="315"/>
      <c r="AN96" s="305">
        <f t="shared" si="10"/>
        <v>66</v>
      </c>
      <c r="AO96" s="306"/>
      <c r="AP96" s="307"/>
      <c r="AQ96" s="301"/>
      <c r="AR96" s="300"/>
      <c r="AS96" s="301"/>
      <c r="AT96" s="300"/>
      <c r="AU96" s="301"/>
      <c r="AV96" s="300"/>
      <c r="AW96" s="301"/>
      <c r="AX96" s="300"/>
      <c r="AY96" s="301"/>
      <c r="AZ96" s="300">
        <v>3</v>
      </c>
      <c r="BA96" s="301"/>
      <c r="BB96" s="300"/>
      <c r="BC96" s="301"/>
      <c r="BD96" s="300"/>
      <c r="BE96" s="302"/>
    </row>
    <row r="97" spans="3:57" s="205" customFormat="1" ht="20.25">
      <c r="C97" s="316" t="s">
        <v>197</v>
      </c>
      <c r="D97" s="317"/>
      <c r="E97" s="318"/>
      <c r="F97" s="319" t="s">
        <v>210</v>
      </c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1"/>
      <c r="U97" s="303"/>
      <c r="V97" s="303">
        <v>6</v>
      </c>
      <c r="W97" s="322"/>
      <c r="X97" s="321">
        <v>6</v>
      </c>
      <c r="Y97" s="303"/>
      <c r="Z97" s="303">
        <v>6</v>
      </c>
      <c r="AA97" s="300"/>
      <c r="AB97" s="308">
        <v>4</v>
      </c>
      <c r="AC97" s="309"/>
      <c r="AD97" s="311">
        <f t="shared" si="11"/>
        <v>120</v>
      </c>
      <c r="AE97" s="323"/>
      <c r="AF97" s="312">
        <f t="shared" si="9"/>
        <v>54</v>
      </c>
      <c r="AG97" s="313"/>
      <c r="AH97" s="303">
        <v>18</v>
      </c>
      <c r="AI97" s="303"/>
      <c r="AJ97" s="303">
        <v>36</v>
      </c>
      <c r="AK97" s="303"/>
      <c r="AL97" s="314"/>
      <c r="AM97" s="315"/>
      <c r="AN97" s="305">
        <f t="shared" si="10"/>
        <v>66</v>
      </c>
      <c r="AO97" s="306"/>
      <c r="AP97" s="307"/>
      <c r="AQ97" s="301"/>
      <c r="AR97" s="300"/>
      <c r="AS97" s="301"/>
      <c r="AT97" s="300"/>
      <c r="AU97" s="301"/>
      <c r="AV97" s="300"/>
      <c r="AW97" s="301"/>
      <c r="AX97" s="300"/>
      <c r="AY97" s="301"/>
      <c r="AZ97" s="300">
        <v>3</v>
      </c>
      <c r="BA97" s="301"/>
      <c r="BB97" s="300"/>
      <c r="BC97" s="301"/>
      <c r="BD97" s="300"/>
      <c r="BE97" s="302"/>
    </row>
    <row r="98" spans="3:57" s="205" customFormat="1" ht="20.25">
      <c r="C98" s="316" t="s">
        <v>198</v>
      </c>
      <c r="D98" s="317"/>
      <c r="E98" s="318"/>
      <c r="F98" s="319" t="s">
        <v>211</v>
      </c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1"/>
      <c r="U98" s="303"/>
      <c r="V98" s="303">
        <v>6</v>
      </c>
      <c r="W98" s="322"/>
      <c r="X98" s="321">
        <v>6</v>
      </c>
      <c r="Y98" s="303"/>
      <c r="Z98" s="303">
        <v>6</v>
      </c>
      <c r="AA98" s="300"/>
      <c r="AB98" s="308">
        <v>4</v>
      </c>
      <c r="AC98" s="309"/>
      <c r="AD98" s="310">
        <f t="shared" si="11"/>
        <v>120</v>
      </c>
      <c r="AE98" s="311"/>
      <c r="AF98" s="312">
        <f t="shared" si="9"/>
        <v>54</v>
      </c>
      <c r="AG98" s="313"/>
      <c r="AH98" s="303">
        <v>18</v>
      </c>
      <c r="AI98" s="303"/>
      <c r="AJ98" s="303">
        <v>36</v>
      </c>
      <c r="AK98" s="303"/>
      <c r="AL98" s="314"/>
      <c r="AM98" s="315"/>
      <c r="AN98" s="305">
        <f t="shared" si="10"/>
        <v>66</v>
      </c>
      <c r="AO98" s="306"/>
      <c r="AP98" s="307"/>
      <c r="AQ98" s="301"/>
      <c r="AR98" s="300"/>
      <c r="AS98" s="301"/>
      <c r="AT98" s="300"/>
      <c r="AU98" s="301"/>
      <c r="AV98" s="300"/>
      <c r="AW98" s="301"/>
      <c r="AX98" s="300"/>
      <c r="AY98" s="301"/>
      <c r="AZ98" s="300">
        <v>3</v>
      </c>
      <c r="BA98" s="301"/>
      <c r="BB98" s="300"/>
      <c r="BC98" s="301"/>
      <c r="BD98" s="300"/>
      <c r="BE98" s="302"/>
    </row>
    <row r="99" spans="3:57" s="205" customFormat="1" ht="20.25">
      <c r="C99" s="316" t="s">
        <v>199</v>
      </c>
      <c r="D99" s="317"/>
      <c r="E99" s="318"/>
      <c r="F99" s="319" t="s">
        <v>212</v>
      </c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1"/>
      <c r="U99" s="303"/>
      <c r="V99" s="303">
        <v>7</v>
      </c>
      <c r="W99" s="322"/>
      <c r="X99" s="321">
        <v>7</v>
      </c>
      <c r="Y99" s="303"/>
      <c r="Z99" s="303">
        <v>7</v>
      </c>
      <c r="AA99" s="300"/>
      <c r="AB99" s="308">
        <v>4</v>
      </c>
      <c r="AC99" s="309"/>
      <c r="AD99" s="311">
        <f t="shared" si="11"/>
        <v>120</v>
      </c>
      <c r="AE99" s="323"/>
      <c r="AF99" s="312">
        <f t="shared" si="9"/>
        <v>54</v>
      </c>
      <c r="AG99" s="313"/>
      <c r="AH99" s="303">
        <v>18</v>
      </c>
      <c r="AI99" s="303"/>
      <c r="AJ99" s="303">
        <v>36</v>
      </c>
      <c r="AK99" s="303"/>
      <c r="AL99" s="314"/>
      <c r="AM99" s="315"/>
      <c r="AN99" s="305">
        <f t="shared" si="10"/>
        <v>66</v>
      </c>
      <c r="AO99" s="306"/>
      <c r="AP99" s="307"/>
      <c r="AQ99" s="301"/>
      <c r="AR99" s="300"/>
      <c r="AS99" s="301"/>
      <c r="AT99" s="300"/>
      <c r="AU99" s="301"/>
      <c r="AV99" s="300"/>
      <c r="AW99" s="301"/>
      <c r="AX99" s="300"/>
      <c r="AY99" s="301"/>
      <c r="AZ99" s="300"/>
      <c r="BA99" s="301"/>
      <c r="BB99" s="300">
        <v>3</v>
      </c>
      <c r="BC99" s="301"/>
      <c r="BD99" s="300"/>
      <c r="BE99" s="302"/>
    </row>
    <row r="100" spans="3:57" s="205" customFormat="1" ht="20.25">
      <c r="C100" s="316" t="s">
        <v>200</v>
      </c>
      <c r="D100" s="317"/>
      <c r="E100" s="318"/>
      <c r="F100" s="319" t="s">
        <v>213</v>
      </c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1"/>
      <c r="U100" s="303"/>
      <c r="V100" s="303">
        <v>7</v>
      </c>
      <c r="W100" s="322"/>
      <c r="X100" s="321">
        <v>7</v>
      </c>
      <c r="Y100" s="303"/>
      <c r="Z100" s="303">
        <v>7</v>
      </c>
      <c r="AA100" s="300"/>
      <c r="AB100" s="308">
        <v>4</v>
      </c>
      <c r="AC100" s="309"/>
      <c r="AD100" s="311">
        <f>AB100*30</f>
        <v>120</v>
      </c>
      <c r="AE100" s="323"/>
      <c r="AF100" s="312">
        <f t="shared" si="9"/>
        <v>54</v>
      </c>
      <c r="AG100" s="313"/>
      <c r="AH100" s="303">
        <v>18</v>
      </c>
      <c r="AI100" s="303"/>
      <c r="AJ100" s="303">
        <v>36</v>
      </c>
      <c r="AK100" s="303"/>
      <c r="AL100" s="314"/>
      <c r="AM100" s="315"/>
      <c r="AN100" s="305">
        <f t="shared" si="10"/>
        <v>66</v>
      </c>
      <c r="AO100" s="306"/>
      <c r="AP100" s="307"/>
      <c r="AQ100" s="301"/>
      <c r="AR100" s="300"/>
      <c r="AS100" s="301"/>
      <c r="AT100" s="300"/>
      <c r="AU100" s="301"/>
      <c r="AV100" s="300"/>
      <c r="AW100" s="301"/>
      <c r="AX100" s="300"/>
      <c r="AY100" s="301"/>
      <c r="AZ100" s="300"/>
      <c r="BA100" s="301"/>
      <c r="BB100" s="300">
        <v>3</v>
      </c>
      <c r="BC100" s="301"/>
      <c r="BD100" s="300"/>
      <c r="BE100" s="302"/>
    </row>
    <row r="101" spans="3:57" s="205" customFormat="1" ht="20.25">
      <c r="C101" s="316" t="s">
        <v>201</v>
      </c>
      <c r="D101" s="317"/>
      <c r="E101" s="318"/>
      <c r="F101" s="319" t="s">
        <v>214</v>
      </c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1"/>
      <c r="U101" s="303"/>
      <c r="V101" s="303">
        <v>8</v>
      </c>
      <c r="W101" s="322"/>
      <c r="X101" s="321">
        <v>8</v>
      </c>
      <c r="Y101" s="303"/>
      <c r="Z101" s="303">
        <v>8</v>
      </c>
      <c r="AA101" s="300"/>
      <c r="AB101" s="308">
        <v>4</v>
      </c>
      <c r="AC101" s="309"/>
      <c r="AD101" s="311">
        <f>AB101*30</f>
        <v>120</v>
      </c>
      <c r="AE101" s="323"/>
      <c r="AF101" s="312">
        <f t="shared" si="9"/>
        <v>54</v>
      </c>
      <c r="AG101" s="313"/>
      <c r="AH101" s="303">
        <v>18</v>
      </c>
      <c r="AI101" s="303"/>
      <c r="AJ101" s="303">
        <v>36</v>
      </c>
      <c r="AK101" s="303"/>
      <c r="AL101" s="314"/>
      <c r="AM101" s="315"/>
      <c r="AN101" s="305">
        <f t="shared" si="10"/>
        <v>66</v>
      </c>
      <c r="AO101" s="306"/>
      <c r="AP101" s="307"/>
      <c r="AQ101" s="301"/>
      <c r="AR101" s="300"/>
      <c r="AS101" s="301"/>
      <c r="AT101" s="300"/>
      <c r="AU101" s="301"/>
      <c r="AV101" s="300"/>
      <c r="AW101" s="301"/>
      <c r="AX101" s="300"/>
      <c r="AY101" s="301"/>
      <c r="AZ101" s="300"/>
      <c r="BA101" s="301"/>
      <c r="BB101" s="300"/>
      <c r="BC101" s="301"/>
      <c r="BD101" s="300">
        <v>6</v>
      </c>
      <c r="BE101" s="302"/>
    </row>
    <row r="102" spans="3:57" s="205" customFormat="1" ht="20.25">
      <c r="C102" s="316" t="s">
        <v>202</v>
      </c>
      <c r="D102" s="317"/>
      <c r="E102" s="318"/>
      <c r="F102" s="319" t="s">
        <v>215</v>
      </c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1"/>
      <c r="U102" s="303"/>
      <c r="V102" s="303">
        <v>8</v>
      </c>
      <c r="W102" s="322"/>
      <c r="X102" s="321">
        <v>8</v>
      </c>
      <c r="Y102" s="303"/>
      <c r="Z102" s="303">
        <v>8</v>
      </c>
      <c r="AA102" s="300"/>
      <c r="AB102" s="308">
        <v>4</v>
      </c>
      <c r="AC102" s="309"/>
      <c r="AD102" s="311">
        <f>AB102*30</f>
        <v>120</v>
      </c>
      <c r="AE102" s="323"/>
      <c r="AF102" s="312">
        <f t="shared" si="9"/>
        <v>54</v>
      </c>
      <c r="AG102" s="313"/>
      <c r="AH102" s="303">
        <v>18</v>
      </c>
      <c r="AI102" s="303"/>
      <c r="AJ102" s="303">
        <v>36</v>
      </c>
      <c r="AK102" s="303"/>
      <c r="AL102" s="314"/>
      <c r="AM102" s="315"/>
      <c r="AN102" s="305">
        <f t="shared" si="10"/>
        <v>66</v>
      </c>
      <c r="AO102" s="306"/>
      <c r="AP102" s="307"/>
      <c r="AQ102" s="301"/>
      <c r="AR102" s="300"/>
      <c r="AS102" s="301"/>
      <c r="AT102" s="300"/>
      <c r="AU102" s="301"/>
      <c r="AV102" s="300"/>
      <c r="AW102" s="301"/>
      <c r="AX102" s="300"/>
      <c r="AY102" s="301"/>
      <c r="AZ102" s="300"/>
      <c r="BA102" s="301"/>
      <c r="BB102" s="300"/>
      <c r="BC102" s="301"/>
      <c r="BD102" s="300">
        <v>6</v>
      </c>
      <c r="BE102" s="302"/>
    </row>
    <row r="103" spans="3:57" s="205" customFormat="1" ht="21" thickBot="1">
      <c r="C103" s="316" t="s">
        <v>203</v>
      </c>
      <c r="D103" s="317"/>
      <c r="E103" s="318"/>
      <c r="F103" s="319" t="s">
        <v>216</v>
      </c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1"/>
      <c r="U103" s="303"/>
      <c r="V103" s="303">
        <v>8</v>
      </c>
      <c r="W103" s="322"/>
      <c r="X103" s="321">
        <v>8</v>
      </c>
      <c r="Y103" s="303"/>
      <c r="Z103" s="303">
        <v>8</v>
      </c>
      <c r="AA103" s="300"/>
      <c r="AB103" s="308">
        <v>4</v>
      </c>
      <c r="AC103" s="309"/>
      <c r="AD103" s="311">
        <f>AB103*30</f>
        <v>120</v>
      </c>
      <c r="AE103" s="323"/>
      <c r="AF103" s="312">
        <f t="shared" si="9"/>
        <v>54</v>
      </c>
      <c r="AG103" s="313"/>
      <c r="AH103" s="303">
        <v>18</v>
      </c>
      <c r="AI103" s="303"/>
      <c r="AJ103" s="303">
        <v>36</v>
      </c>
      <c r="AK103" s="303"/>
      <c r="AL103" s="314"/>
      <c r="AM103" s="315"/>
      <c r="AN103" s="305">
        <f t="shared" si="10"/>
        <v>66</v>
      </c>
      <c r="AO103" s="306"/>
      <c r="AP103" s="307"/>
      <c r="AQ103" s="301"/>
      <c r="AR103" s="300"/>
      <c r="AS103" s="301"/>
      <c r="AT103" s="300"/>
      <c r="AU103" s="301"/>
      <c r="AV103" s="300"/>
      <c r="AW103" s="301"/>
      <c r="AX103" s="300"/>
      <c r="AY103" s="301"/>
      <c r="AZ103" s="300"/>
      <c r="BA103" s="301"/>
      <c r="BB103" s="300"/>
      <c r="BC103" s="301"/>
      <c r="BD103" s="300">
        <v>6</v>
      </c>
      <c r="BE103" s="302"/>
    </row>
    <row r="104" spans="3:57" s="205" customFormat="1" ht="21" thickBot="1">
      <c r="C104" s="376" t="s">
        <v>94</v>
      </c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8"/>
      <c r="T104" s="379">
        <f>COUNTA(T90:U103)</f>
        <v>0</v>
      </c>
      <c r="U104" s="380"/>
      <c r="V104" s="379">
        <f>COUNTA(V90:W103)</f>
        <v>14</v>
      </c>
      <c r="W104" s="380"/>
      <c r="X104" s="379">
        <f>COUNTA(X90:Y103)</f>
        <v>14</v>
      </c>
      <c r="Y104" s="380"/>
      <c r="Z104" s="379">
        <f>COUNTA(Z90:AA103)</f>
        <v>14</v>
      </c>
      <c r="AA104" s="380"/>
      <c r="AB104" s="373">
        <f>SUM(AB90:AC103)</f>
        <v>56</v>
      </c>
      <c r="AC104" s="374"/>
      <c r="AD104" s="373">
        <f>SUM(AD90:AE103)</f>
        <v>1680</v>
      </c>
      <c r="AE104" s="374"/>
      <c r="AF104" s="373">
        <f>SUM(AF90:AG103)</f>
        <v>756</v>
      </c>
      <c r="AG104" s="374"/>
      <c r="AH104" s="373">
        <f>SUM(AH90:AI103)</f>
        <v>252</v>
      </c>
      <c r="AI104" s="374"/>
      <c r="AJ104" s="373">
        <f>SUM(AJ90:AK103)</f>
        <v>504</v>
      </c>
      <c r="AK104" s="374"/>
      <c r="AL104" s="373"/>
      <c r="AM104" s="374"/>
      <c r="AN104" s="373">
        <f>SUM(AN90:AO103)</f>
        <v>924</v>
      </c>
      <c r="AO104" s="396"/>
      <c r="AP104" s="375"/>
      <c r="AQ104" s="369"/>
      <c r="AR104" s="369"/>
      <c r="AS104" s="369"/>
      <c r="AT104" s="369"/>
      <c r="AU104" s="369"/>
      <c r="AV104" s="369"/>
      <c r="AW104" s="369"/>
      <c r="AX104" s="369">
        <f>SUM(AX90:AY103)</f>
        <v>15</v>
      </c>
      <c r="AY104" s="369"/>
      <c r="AZ104" s="369">
        <f>SUM(AZ90:BA103)</f>
        <v>12</v>
      </c>
      <c r="BA104" s="369"/>
      <c r="BB104" s="369">
        <f>SUM(BB90:BC103)</f>
        <v>6</v>
      </c>
      <c r="BC104" s="369"/>
      <c r="BD104" s="369">
        <f>SUM(BD90:BE103)</f>
        <v>18</v>
      </c>
      <c r="BE104" s="370"/>
    </row>
    <row r="105" spans="3:57" s="38" customFormat="1" ht="21" thickBot="1">
      <c r="C105" s="376" t="s">
        <v>236</v>
      </c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8"/>
      <c r="T105" s="371">
        <f>T104+T88</f>
        <v>0</v>
      </c>
      <c r="U105" s="372"/>
      <c r="V105" s="371">
        <f>V104+V88</f>
        <v>16</v>
      </c>
      <c r="W105" s="372"/>
      <c r="X105" s="371">
        <f>X104+X88</f>
        <v>14</v>
      </c>
      <c r="Y105" s="372"/>
      <c r="Z105" s="371">
        <f>Z104+Z88</f>
        <v>16</v>
      </c>
      <c r="AA105" s="372"/>
      <c r="AB105" s="371">
        <f>AB104+AB88</f>
        <v>60</v>
      </c>
      <c r="AC105" s="372"/>
      <c r="AD105" s="371">
        <f>AD104+AD88</f>
        <v>1800</v>
      </c>
      <c r="AE105" s="372"/>
      <c r="AF105" s="371">
        <f>AF104+AF88</f>
        <v>828</v>
      </c>
      <c r="AG105" s="372"/>
      <c r="AH105" s="371">
        <f>AH104+AH88</f>
        <v>288</v>
      </c>
      <c r="AI105" s="372"/>
      <c r="AJ105" s="371">
        <f>AJ104+AJ88</f>
        <v>540</v>
      </c>
      <c r="AK105" s="372"/>
      <c r="AL105" s="371"/>
      <c r="AM105" s="372"/>
      <c r="AN105" s="371">
        <f>AN104+AN88</f>
        <v>972</v>
      </c>
      <c r="AO105" s="372"/>
      <c r="AP105" s="368"/>
      <c r="AQ105" s="369"/>
      <c r="AR105" s="369"/>
      <c r="AS105" s="369"/>
      <c r="AT105" s="369">
        <f>AT104+AT88</f>
        <v>2</v>
      </c>
      <c r="AU105" s="369"/>
      <c r="AV105" s="369">
        <f>AV104+AV88</f>
        <v>2</v>
      </c>
      <c r="AW105" s="369"/>
      <c r="AX105" s="369">
        <f>AX104+AX88</f>
        <v>15</v>
      </c>
      <c r="AY105" s="369"/>
      <c r="AZ105" s="369">
        <f>AZ104+AZ88</f>
        <v>12</v>
      </c>
      <c r="BA105" s="369"/>
      <c r="BB105" s="369">
        <f>BB104+BB88</f>
        <v>6</v>
      </c>
      <c r="BC105" s="369"/>
      <c r="BD105" s="369">
        <f>BD104+BD88</f>
        <v>18</v>
      </c>
      <c r="BE105" s="370"/>
    </row>
    <row r="106" spans="3:57" s="205" customFormat="1" ht="21" thickBot="1">
      <c r="C106" s="392" t="s">
        <v>2</v>
      </c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4">
        <f>T105+T83</f>
        <v>19</v>
      </c>
      <c r="U106" s="372"/>
      <c r="V106" s="394">
        <f>V105+V83</f>
        <v>43</v>
      </c>
      <c r="W106" s="372"/>
      <c r="X106" s="394">
        <f>X105+X83</f>
        <v>35</v>
      </c>
      <c r="Y106" s="372"/>
      <c r="Z106" s="394">
        <f>Z105+Z83</f>
        <v>52</v>
      </c>
      <c r="AA106" s="372"/>
      <c r="AB106" s="371">
        <f>AB105+AB83</f>
        <v>240</v>
      </c>
      <c r="AC106" s="372"/>
      <c r="AD106" s="371">
        <f>AD105+AD83</f>
        <v>7200</v>
      </c>
      <c r="AE106" s="372"/>
      <c r="AF106" s="394">
        <f>AF105+AF83</f>
        <v>3456</v>
      </c>
      <c r="AG106" s="372"/>
      <c r="AH106" s="371">
        <f>AH105+AH83</f>
        <v>1404</v>
      </c>
      <c r="AI106" s="372"/>
      <c r="AJ106" s="371">
        <f>AJ105+AJ83</f>
        <v>1576</v>
      </c>
      <c r="AK106" s="372"/>
      <c r="AL106" s="371">
        <f>AL105+AL83</f>
        <v>476</v>
      </c>
      <c r="AM106" s="372"/>
      <c r="AN106" s="371">
        <f>AN105+AN83</f>
        <v>3744</v>
      </c>
      <c r="AO106" s="372"/>
      <c r="AP106" s="368">
        <f>AP105+AP83</f>
        <v>28</v>
      </c>
      <c r="AQ106" s="369"/>
      <c r="AR106" s="369">
        <f>AR105+AR83</f>
        <v>28</v>
      </c>
      <c r="AS106" s="369"/>
      <c r="AT106" s="369">
        <f>AT105+AT83</f>
        <v>26</v>
      </c>
      <c r="AU106" s="369"/>
      <c r="AV106" s="369">
        <f>AV105+AV83</f>
        <v>26</v>
      </c>
      <c r="AW106" s="369"/>
      <c r="AX106" s="369">
        <f>AX105+AX83</f>
        <v>23</v>
      </c>
      <c r="AY106" s="369"/>
      <c r="AZ106" s="369">
        <f>AZ105+AZ83</f>
        <v>23</v>
      </c>
      <c r="BA106" s="369"/>
      <c r="BB106" s="369">
        <f>BB105+BB83</f>
        <v>25</v>
      </c>
      <c r="BC106" s="369"/>
      <c r="BD106" s="369">
        <f>BD105+BD83</f>
        <v>26</v>
      </c>
      <c r="BE106" s="370"/>
    </row>
    <row r="107" spans="32:57" s="122" customFormat="1" ht="21" customHeight="1" thickBot="1">
      <c r="AF107" s="294" t="s">
        <v>1</v>
      </c>
      <c r="AG107" s="295"/>
      <c r="AH107" s="295"/>
      <c r="AI107" s="295"/>
      <c r="AJ107" s="295"/>
      <c r="AK107" s="295"/>
      <c r="AL107" s="295"/>
      <c r="AM107" s="295"/>
      <c r="AN107" s="295"/>
      <c r="AO107" s="296"/>
      <c r="AP107" s="365">
        <v>3</v>
      </c>
      <c r="AQ107" s="358"/>
      <c r="AR107" s="358">
        <v>3</v>
      </c>
      <c r="AS107" s="358"/>
      <c r="AT107" s="358">
        <v>3</v>
      </c>
      <c r="AU107" s="358"/>
      <c r="AV107" s="358">
        <v>3</v>
      </c>
      <c r="AW107" s="358"/>
      <c r="AX107" s="358">
        <v>1</v>
      </c>
      <c r="AY107" s="358"/>
      <c r="AZ107" s="358">
        <v>2</v>
      </c>
      <c r="BA107" s="358"/>
      <c r="BB107" s="358">
        <v>2</v>
      </c>
      <c r="BC107" s="358"/>
      <c r="BD107" s="358">
        <v>2</v>
      </c>
      <c r="BE107" s="360"/>
    </row>
    <row r="108" spans="32:57" s="123" customFormat="1" ht="21" customHeight="1" thickBot="1">
      <c r="AF108" s="294" t="s">
        <v>0</v>
      </c>
      <c r="AG108" s="295"/>
      <c r="AH108" s="295"/>
      <c r="AI108" s="295"/>
      <c r="AJ108" s="295"/>
      <c r="AK108" s="295"/>
      <c r="AL108" s="295"/>
      <c r="AM108" s="295"/>
      <c r="AN108" s="295"/>
      <c r="AO108" s="296"/>
      <c r="AP108" s="365">
        <v>4</v>
      </c>
      <c r="AQ108" s="358"/>
      <c r="AR108" s="358">
        <v>5</v>
      </c>
      <c r="AS108" s="358"/>
      <c r="AT108" s="358">
        <v>6</v>
      </c>
      <c r="AU108" s="358"/>
      <c r="AV108" s="358">
        <v>6</v>
      </c>
      <c r="AW108" s="358"/>
      <c r="AX108" s="358">
        <v>7</v>
      </c>
      <c r="AY108" s="358"/>
      <c r="AZ108" s="358">
        <v>5</v>
      </c>
      <c r="BA108" s="358"/>
      <c r="BB108" s="358">
        <v>5</v>
      </c>
      <c r="BC108" s="358"/>
      <c r="BD108" s="358">
        <v>5</v>
      </c>
      <c r="BE108" s="360"/>
    </row>
    <row r="109" spans="32:57" s="37" customFormat="1" ht="21" customHeight="1" thickBot="1">
      <c r="AF109" s="297" t="s">
        <v>231</v>
      </c>
      <c r="AG109" s="298"/>
      <c r="AH109" s="298"/>
      <c r="AI109" s="298"/>
      <c r="AJ109" s="298"/>
      <c r="AK109" s="298"/>
      <c r="AL109" s="298"/>
      <c r="AM109" s="298"/>
      <c r="AN109" s="298"/>
      <c r="AO109" s="299"/>
      <c r="AP109" s="366"/>
      <c r="AQ109" s="361"/>
      <c r="AR109" s="361"/>
      <c r="AS109" s="361"/>
      <c r="AT109" s="361"/>
      <c r="AU109" s="361"/>
      <c r="AV109" s="361">
        <v>1</v>
      </c>
      <c r="AW109" s="361"/>
      <c r="AX109" s="361">
        <v>1</v>
      </c>
      <c r="AY109" s="361"/>
      <c r="AZ109" s="361"/>
      <c r="BA109" s="361"/>
      <c r="BB109" s="361"/>
      <c r="BC109" s="361"/>
      <c r="BD109" s="361"/>
      <c r="BE109" s="367"/>
    </row>
    <row r="110" spans="2:57" s="37" customFormat="1" ht="21" customHeight="1" thickBot="1">
      <c r="B110" s="124"/>
      <c r="F110" s="144" t="s">
        <v>101</v>
      </c>
      <c r="G110" s="144"/>
      <c r="H110" s="144"/>
      <c r="I110" s="144"/>
      <c r="J110" s="144"/>
      <c r="K110" s="144"/>
      <c r="L110" s="144"/>
      <c r="M110" s="144"/>
      <c r="N110" s="159"/>
      <c r="O110" s="145"/>
      <c r="P110" s="145"/>
      <c r="Q110" s="145"/>
      <c r="R110" s="146"/>
      <c r="S110" s="147"/>
      <c r="T110" s="148"/>
      <c r="U110" s="148"/>
      <c r="V110" s="149" t="s">
        <v>169</v>
      </c>
      <c r="W110" s="150"/>
      <c r="X110" s="150"/>
      <c r="Y110" s="150"/>
      <c r="Z110" s="150"/>
      <c r="AA110" s="150"/>
      <c r="AB110" s="150"/>
      <c r="AC110" s="7"/>
      <c r="AF110" s="297" t="s">
        <v>232</v>
      </c>
      <c r="AG110" s="298"/>
      <c r="AH110" s="298"/>
      <c r="AI110" s="298"/>
      <c r="AJ110" s="298"/>
      <c r="AK110" s="298"/>
      <c r="AL110" s="298"/>
      <c r="AM110" s="298"/>
      <c r="AN110" s="298"/>
      <c r="AO110" s="299"/>
      <c r="AP110" s="364"/>
      <c r="AQ110" s="357"/>
      <c r="AR110" s="357"/>
      <c r="AS110" s="357"/>
      <c r="AT110" s="357">
        <v>1</v>
      </c>
      <c r="AU110" s="357"/>
      <c r="AV110" s="357"/>
      <c r="AW110" s="357"/>
      <c r="AX110" s="357"/>
      <c r="AY110" s="357"/>
      <c r="AZ110" s="357">
        <v>1</v>
      </c>
      <c r="BA110" s="357"/>
      <c r="BB110" s="357">
        <v>1</v>
      </c>
      <c r="BC110" s="357"/>
      <c r="BD110" s="357">
        <v>1</v>
      </c>
      <c r="BE110" s="359"/>
    </row>
    <row r="111" spans="5:56" s="7" customFormat="1" ht="25.5" customHeight="1">
      <c r="E111" s="143"/>
      <c r="AE111"/>
      <c r="AF111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</row>
    <row r="112" spans="2:60" s="7" customFormat="1" ht="23.25" customHeight="1">
      <c r="B112" s="152"/>
      <c r="C112" s="10"/>
      <c r="D112" s="10"/>
      <c r="E112" s="151"/>
      <c r="F112" s="144" t="s">
        <v>217</v>
      </c>
      <c r="G112" s="144"/>
      <c r="H112" s="144"/>
      <c r="I112" s="144"/>
      <c r="J112" s="144"/>
      <c r="K112" s="144"/>
      <c r="L112" s="144"/>
      <c r="M112" s="144"/>
      <c r="N112" s="144"/>
      <c r="O112" s="145"/>
      <c r="P112" s="145"/>
      <c r="Q112" s="145"/>
      <c r="R112" s="146"/>
      <c r="S112" s="147"/>
      <c r="T112" s="148"/>
      <c r="U112" s="148"/>
      <c r="V112" s="149" t="s">
        <v>169</v>
      </c>
      <c r="W112" s="150"/>
      <c r="X112" s="150"/>
      <c r="Y112" s="150"/>
      <c r="Z112" s="150"/>
      <c r="AA112" s="150"/>
      <c r="AB112" s="150"/>
      <c r="AE112" s="158"/>
      <c r="AF112"/>
      <c r="AG112" s="153"/>
      <c r="AH112" s="153"/>
      <c r="AI112" s="154" t="s">
        <v>170</v>
      </c>
      <c r="AJ112" s="154"/>
      <c r="AK112" s="154"/>
      <c r="AL112" s="154"/>
      <c r="AM112" s="154"/>
      <c r="AN112" s="154"/>
      <c r="AO112" s="154"/>
      <c r="AP112" s="145"/>
      <c r="AQ112" s="155"/>
      <c r="AR112" s="145"/>
      <c r="AS112" s="156"/>
      <c r="AT112" s="156"/>
      <c r="AU112"/>
      <c r="AV112"/>
      <c r="AX112" s="207" t="s">
        <v>240</v>
      </c>
      <c r="AY112" s="150"/>
      <c r="AZ112" s="150"/>
      <c r="BA112" s="150"/>
      <c r="BB112" s="150"/>
      <c r="BC112" s="150"/>
      <c r="BD112" s="158"/>
      <c r="BE112" s="158"/>
      <c r="BG112" s="148"/>
      <c r="BH112" s="157"/>
    </row>
    <row r="113" spans="2:58" s="7" customFormat="1" ht="6" customHeight="1">
      <c r="B113" s="33"/>
      <c r="C113" s="16"/>
      <c r="D113" s="24"/>
      <c r="E113" s="24"/>
      <c r="F113" s="24"/>
      <c r="G113" s="24"/>
      <c r="H113" s="24"/>
      <c r="I113" s="24"/>
      <c r="J113" s="24"/>
      <c r="K113" s="24"/>
      <c r="L113" s="11"/>
      <c r="M113" s="24"/>
      <c r="N113" s="362"/>
      <c r="O113" s="362"/>
      <c r="P113" s="362"/>
      <c r="Q113" s="362"/>
      <c r="R113" s="10"/>
      <c r="S113" s="9"/>
      <c r="V113" s="362"/>
      <c r="W113" s="362"/>
      <c r="X113" s="362"/>
      <c r="Y113" s="362"/>
      <c r="Z113" s="32"/>
      <c r="AA113" s="30"/>
      <c r="AB113" s="121"/>
      <c r="AC113" s="121"/>
      <c r="AD113" s="30"/>
      <c r="AE113" s="30"/>
      <c r="AF113" s="30"/>
      <c r="AG113" s="30"/>
      <c r="AH113" s="30"/>
      <c r="AI113" s="30"/>
      <c r="AJ113" s="31"/>
      <c r="AK113" s="30"/>
      <c r="AL113" s="28"/>
      <c r="AM113" s="29"/>
      <c r="AN113" s="29"/>
      <c r="AO113" s="28"/>
      <c r="AP113" s="27"/>
      <c r="AQ113" s="27"/>
      <c r="AR113" s="9"/>
      <c r="AS113" s="362"/>
      <c r="AT113" s="362"/>
      <c r="AU113" s="362"/>
      <c r="AV113" s="362"/>
      <c r="AW113" s="362"/>
      <c r="AX113" s="11"/>
      <c r="BC113" s="362"/>
      <c r="BD113" s="784"/>
      <c r="BE113" s="784"/>
      <c r="BF113" s="27"/>
    </row>
    <row r="114" spans="1:54" s="9" customFormat="1" ht="15" customHeight="1">
      <c r="A114" s="26"/>
      <c r="B114" s="25"/>
      <c r="C114" s="112"/>
      <c r="D114" s="112"/>
      <c r="E114" s="112"/>
      <c r="F114" s="25"/>
      <c r="G114" s="25"/>
      <c r="H114" s="25"/>
      <c r="I114" s="24"/>
      <c r="J114" s="24"/>
      <c r="K114" s="24"/>
      <c r="L114" s="24"/>
      <c r="M114" s="23"/>
      <c r="N114" s="22"/>
      <c r="O114" s="22"/>
      <c r="P114" s="22"/>
      <c r="Q114" s="21"/>
      <c r="R114" s="21"/>
      <c r="S114" s="20"/>
      <c r="T114" s="19"/>
      <c r="U114" s="19"/>
      <c r="V114" s="18"/>
      <c r="X114" s="10"/>
      <c r="Y114" s="17"/>
      <c r="Z114" s="17"/>
      <c r="AA114" s="17"/>
      <c r="AB114" s="17"/>
      <c r="AC114" s="17"/>
      <c r="AD114" s="17"/>
      <c r="AE114" s="17"/>
      <c r="AF114" s="17"/>
      <c r="AG114" s="17"/>
      <c r="AH114" s="16"/>
      <c r="AI114" s="15"/>
      <c r="AJ114" s="15"/>
      <c r="AK114" s="15"/>
      <c r="AL114" s="15"/>
      <c r="AM114" s="14"/>
      <c r="AN114" s="13"/>
      <c r="AR114" s="12"/>
      <c r="AS114" s="12"/>
      <c r="AT114" s="12"/>
      <c r="AU114" s="12"/>
      <c r="AV114" s="12"/>
      <c r="AW114" s="12"/>
      <c r="AZ114" s="11"/>
      <c r="BB114" s="10"/>
    </row>
    <row r="115" spans="10:57" ht="15"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120"/>
      <c r="AC115" s="120"/>
      <c r="AD115" s="8"/>
      <c r="AE115" s="8"/>
      <c r="AF115" s="8"/>
      <c r="AG115" s="8"/>
      <c r="AH115" s="8"/>
      <c r="AI115" s="8"/>
      <c r="AJ115" s="8"/>
      <c r="AK115" s="8"/>
      <c r="AL115" s="8"/>
      <c r="AM115" s="7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E115" s="6"/>
    </row>
    <row r="116" spans="10:54" ht="15"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120"/>
      <c r="AC116" s="120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</row>
    <row r="118" spans="49:50" ht="12.75">
      <c r="AW118" s="6"/>
      <c r="AX118" s="6"/>
    </row>
  </sheetData>
  <sheetProtection/>
  <mergeCells count="1487">
    <mergeCell ref="C95:E95"/>
    <mergeCell ref="C44:E44"/>
    <mergeCell ref="AB95:AC95"/>
    <mergeCell ref="Z95:AA95"/>
    <mergeCell ref="X95:Y95"/>
    <mergeCell ref="V95:W95"/>
    <mergeCell ref="T95:U95"/>
    <mergeCell ref="F95:S95"/>
    <mergeCell ref="C68:E68"/>
    <mergeCell ref="F68:S68"/>
    <mergeCell ref="AH92:AI92"/>
    <mergeCell ref="BD68:BE68"/>
    <mergeCell ref="V10:AL10"/>
    <mergeCell ref="BB68:BC68"/>
    <mergeCell ref="AF68:AG68"/>
    <mergeCell ref="AH68:AI68"/>
    <mergeCell ref="AJ68:AK68"/>
    <mergeCell ref="AL68:AM68"/>
    <mergeCell ref="AN68:AO68"/>
    <mergeCell ref="AP68:AQ68"/>
    <mergeCell ref="BC113:BE113"/>
    <mergeCell ref="N113:Q113"/>
    <mergeCell ref="X33:Y38"/>
    <mergeCell ref="Z33:AA38"/>
    <mergeCell ref="AR68:AS68"/>
    <mergeCell ref="AT68:AU68"/>
    <mergeCell ref="AV68:AW68"/>
    <mergeCell ref="AX68:AY68"/>
    <mergeCell ref="AD68:AE68"/>
    <mergeCell ref="AZ68:BA68"/>
    <mergeCell ref="AZ93:BA93"/>
    <mergeCell ref="BB93:BC93"/>
    <mergeCell ref="BD93:BE93"/>
    <mergeCell ref="AZ75:BA75"/>
    <mergeCell ref="BB75:BC75"/>
    <mergeCell ref="BD75:BE75"/>
    <mergeCell ref="BB76:BC76"/>
    <mergeCell ref="BD76:BE76"/>
    <mergeCell ref="BD88:BE88"/>
    <mergeCell ref="AZ78:BA78"/>
    <mergeCell ref="AP75:AQ75"/>
    <mergeCell ref="T68:U68"/>
    <mergeCell ref="V68:W68"/>
    <mergeCell ref="X68:Y68"/>
    <mergeCell ref="Z68:AA68"/>
    <mergeCell ref="AB68:AC68"/>
    <mergeCell ref="AB72:AC72"/>
    <mergeCell ref="AN74:AO74"/>
    <mergeCell ref="AL73:AM73"/>
    <mergeCell ref="AP74:AQ74"/>
    <mergeCell ref="BD65:BE65"/>
    <mergeCell ref="AT101:AU101"/>
    <mergeCell ref="AH75:AI75"/>
    <mergeCell ref="AJ75:AK75"/>
    <mergeCell ref="AL75:AM75"/>
    <mergeCell ref="AN75:AO75"/>
    <mergeCell ref="AV101:AW101"/>
    <mergeCell ref="AH87:AI87"/>
    <mergeCell ref="AT92:AU92"/>
    <mergeCell ref="AV92:AW92"/>
    <mergeCell ref="AR65:AS65"/>
    <mergeCell ref="AX101:AY101"/>
    <mergeCell ref="AZ101:BA101"/>
    <mergeCell ref="BB101:BC101"/>
    <mergeCell ref="BD101:BE101"/>
    <mergeCell ref="AT65:AU65"/>
    <mergeCell ref="AV65:AW65"/>
    <mergeCell ref="AX65:AY65"/>
    <mergeCell ref="AZ65:BA65"/>
    <mergeCell ref="BB65:BC65"/>
    <mergeCell ref="AZ67:BA67"/>
    <mergeCell ref="BB67:BC67"/>
    <mergeCell ref="BD67:BE67"/>
    <mergeCell ref="AD65:AE65"/>
    <mergeCell ref="AF65:AG65"/>
    <mergeCell ref="AH65:AI65"/>
    <mergeCell ref="AJ65:AK65"/>
    <mergeCell ref="AL65:AM65"/>
    <mergeCell ref="AN65:AO65"/>
    <mergeCell ref="AP65:AQ65"/>
    <mergeCell ref="AN67:AO67"/>
    <mergeCell ref="AP67:AQ67"/>
    <mergeCell ref="AR67:AS67"/>
    <mergeCell ref="AT67:AU67"/>
    <mergeCell ref="AV67:AW67"/>
    <mergeCell ref="AX67:AY67"/>
    <mergeCell ref="AB67:AC67"/>
    <mergeCell ref="AD67:AE67"/>
    <mergeCell ref="AF67:AG67"/>
    <mergeCell ref="AH67:AI67"/>
    <mergeCell ref="AJ67:AK67"/>
    <mergeCell ref="AL67:AM67"/>
    <mergeCell ref="AX66:AY66"/>
    <mergeCell ref="AZ66:BA66"/>
    <mergeCell ref="BB66:BC66"/>
    <mergeCell ref="BD66:BE66"/>
    <mergeCell ref="C67:E67"/>
    <mergeCell ref="F67:S67"/>
    <mergeCell ref="T67:U67"/>
    <mergeCell ref="V67:W67"/>
    <mergeCell ref="X67:Y67"/>
    <mergeCell ref="Z67:AA67"/>
    <mergeCell ref="AL66:AM66"/>
    <mergeCell ref="AN66:AO66"/>
    <mergeCell ref="AP66:AQ66"/>
    <mergeCell ref="AR66:AS66"/>
    <mergeCell ref="AT66:AU66"/>
    <mergeCell ref="AV66:AW66"/>
    <mergeCell ref="Z66:AA66"/>
    <mergeCell ref="AB66:AC66"/>
    <mergeCell ref="AD66:AE66"/>
    <mergeCell ref="AF66:AG66"/>
    <mergeCell ref="AH66:AI66"/>
    <mergeCell ref="AJ66:AK66"/>
    <mergeCell ref="AP64:AQ64"/>
    <mergeCell ref="AX64:AY64"/>
    <mergeCell ref="AZ64:BA64"/>
    <mergeCell ref="BB64:BC64"/>
    <mergeCell ref="BD64:BE64"/>
    <mergeCell ref="C66:E66"/>
    <mergeCell ref="F66:S66"/>
    <mergeCell ref="T66:U66"/>
    <mergeCell ref="V66:W66"/>
    <mergeCell ref="X66:Y66"/>
    <mergeCell ref="AD64:AE64"/>
    <mergeCell ref="AF64:AG64"/>
    <mergeCell ref="AH64:AI64"/>
    <mergeCell ref="AJ64:AK64"/>
    <mergeCell ref="AL64:AM64"/>
    <mergeCell ref="AN64:AO64"/>
    <mergeCell ref="AZ63:BA63"/>
    <mergeCell ref="BB63:BC63"/>
    <mergeCell ref="BD63:BE63"/>
    <mergeCell ref="C64:E64"/>
    <mergeCell ref="F64:S64"/>
    <mergeCell ref="T64:U64"/>
    <mergeCell ref="V64:W64"/>
    <mergeCell ref="X64:Y64"/>
    <mergeCell ref="Z64:AA64"/>
    <mergeCell ref="AB64:AC64"/>
    <mergeCell ref="AN63:AO63"/>
    <mergeCell ref="AP63:AQ63"/>
    <mergeCell ref="AR63:AS63"/>
    <mergeCell ref="AT63:AU63"/>
    <mergeCell ref="AV63:AW63"/>
    <mergeCell ref="AX63:AY63"/>
    <mergeCell ref="AB63:AC63"/>
    <mergeCell ref="AD63:AE63"/>
    <mergeCell ref="AF63:AG63"/>
    <mergeCell ref="AH63:AI63"/>
    <mergeCell ref="AJ63:AK63"/>
    <mergeCell ref="AL63:AM63"/>
    <mergeCell ref="AX62:AY62"/>
    <mergeCell ref="AZ62:BA62"/>
    <mergeCell ref="BB62:BC62"/>
    <mergeCell ref="BD62:BE62"/>
    <mergeCell ref="C63:E63"/>
    <mergeCell ref="F63:S63"/>
    <mergeCell ref="T63:U63"/>
    <mergeCell ref="V63:W63"/>
    <mergeCell ref="X63:Y63"/>
    <mergeCell ref="Z63:AA63"/>
    <mergeCell ref="AF62:AG62"/>
    <mergeCell ref="AH62:AI62"/>
    <mergeCell ref="AJ62:AK62"/>
    <mergeCell ref="AL62:AM62"/>
    <mergeCell ref="AN62:AO62"/>
    <mergeCell ref="AP62:AQ62"/>
    <mergeCell ref="BB49:BC49"/>
    <mergeCell ref="BD49:BE49"/>
    <mergeCell ref="C62:E62"/>
    <mergeCell ref="F62:S62"/>
    <mergeCell ref="T62:U62"/>
    <mergeCell ref="V62:W62"/>
    <mergeCell ref="X62:Y62"/>
    <mergeCell ref="Z62:AA62"/>
    <mergeCell ref="AB62:AC62"/>
    <mergeCell ref="AD62:AE62"/>
    <mergeCell ref="AP49:AQ49"/>
    <mergeCell ref="AR49:AS49"/>
    <mergeCell ref="AT49:AU49"/>
    <mergeCell ref="AV49:AW49"/>
    <mergeCell ref="AX49:AY49"/>
    <mergeCell ref="AZ49:BA49"/>
    <mergeCell ref="AD49:AE49"/>
    <mergeCell ref="AF49:AG49"/>
    <mergeCell ref="AH49:AI49"/>
    <mergeCell ref="AJ49:AK49"/>
    <mergeCell ref="AL49:AM49"/>
    <mergeCell ref="AN49:AO49"/>
    <mergeCell ref="AZ46:BA46"/>
    <mergeCell ref="BB46:BC46"/>
    <mergeCell ref="BD46:BE46"/>
    <mergeCell ref="C49:E49"/>
    <mergeCell ref="F49:S49"/>
    <mergeCell ref="T49:U49"/>
    <mergeCell ref="V49:W49"/>
    <mergeCell ref="X49:Y49"/>
    <mergeCell ref="Z49:AA49"/>
    <mergeCell ref="AB49:AC49"/>
    <mergeCell ref="AN46:AO46"/>
    <mergeCell ref="AP46:AQ46"/>
    <mergeCell ref="AR46:AS46"/>
    <mergeCell ref="AT46:AU46"/>
    <mergeCell ref="AV46:AW46"/>
    <mergeCell ref="AX46:AY46"/>
    <mergeCell ref="AB46:AC46"/>
    <mergeCell ref="AD46:AE46"/>
    <mergeCell ref="AF46:AG46"/>
    <mergeCell ref="AH46:AI46"/>
    <mergeCell ref="AJ46:AK46"/>
    <mergeCell ref="AL46:AM46"/>
    <mergeCell ref="C46:E46"/>
    <mergeCell ref="F46:S46"/>
    <mergeCell ref="T46:U46"/>
    <mergeCell ref="V46:W46"/>
    <mergeCell ref="X46:Y46"/>
    <mergeCell ref="Z46:AA46"/>
    <mergeCell ref="AN48:AO48"/>
    <mergeCell ref="AP48:AQ48"/>
    <mergeCell ref="AR48:AS48"/>
    <mergeCell ref="AT48:AU48"/>
    <mergeCell ref="AV48:AW48"/>
    <mergeCell ref="AX48:AY48"/>
    <mergeCell ref="AB48:AC48"/>
    <mergeCell ref="AD48:AE48"/>
    <mergeCell ref="AF48:AG48"/>
    <mergeCell ref="AH48:AI48"/>
    <mergeCell ref="AJ48:AK48"/>
    <mergeCell ref="AL48:AM48"/>
    <mergeCell ref="AX45:AY45"/>
    <mergeCell ref="AZ45:BA45"/>
    <mergeCell ref="BB45:BC45"/>
    <mergeCell ref="BD45:BE45"/>
    <mergeCell ref="C48:E48"/>
    <mergeCell ref="F48:S48"/>
    <mergeCell ref="T48:U48"/>
    <mergeCell ref="V48:W48"/>
    <mergeCell ref="X48:Y48"/>
    <mergeCell ref="Z48:AA48"/>
    <mergeCell ref="AH45:AI45"/>
    <mergeCell ref="AJ45:AK45"/>
    <mergeCell ref="AL45:AM45"/>
    <mergeCell ref="AN45:AO45"/>
    <mergeCell ref="AP45:AQ45"/>
    <mergeCell ref="AV45:AW45"/>
    <mergeCell ref="BD44:BE44"/>
    <mergeCell ref="C45:E45"/>
    <mergeCell ref="F45:S45"/>
    <mergeCell ref="T45:U45"/>
    <mergeCell ref="V45:W45"/>
    <mergeCell ref="X45:Y45"/>
    <mergeCell ref="Z45:AA45"/>
    <mergeCell ref="AB45:AC45"/>
    <mergeCell ref="AD45:AE45"/>
    <mergeCell ref="AF45:AG45"/>
    <mergeCell ref="AN44:AO44"/>
    <mergeCell ref="AP44:AQ44"/>
    <mergeCell ref="AF44:AG44"/>
    <mergeCell ref="AH44:AI44"/>
    <mergeCell ref="AJ44:AK44"/>
    <mergeCell ref="AN43:AO43"/>
    <mergeCell ref="BD43:BE43"/>
    <mergeCell ref="F44:S44"/>
    <mergeCell ref="T44:U44"/>
    <mergeCell ref="V44:W44"/>
    <mergeCell ref="X44:Y44"/>
    <mergeCell ref="Z44:AA44"/>
    <mergeCell ref="AD43:AE43"/>
    <mergeCell ref="AB44:AC44"/>
    <mergeCell ref="AD44:AE44"/>
    <mergeCell ref="AL44:AM44"/>
    <mergeCell ref="AX44:AY44"/>
    <mergeCell ref="AV51:AW51"/>
    <mergeCell ref="AZ44:BA44"/>
    <mergeCell ref="AR45:AS45"/>
    <mergeCell ref="AT45:AU45"/>
    <mergeCell ref="BB43:BC43"/>
    <mergeCell ref="AR44:AS44"/>
    <mergeCell ref="AT44:AU44"/>
    <mergeCell ref="AV44:AW44"/>
    <mergeCell ref="BB44:BC44"/>
    <mergeCell ref="AX50:AY50"/>
    <mergeCell ref="Z43:AA43"/>
    <mergeCell ref="AB43:AC43"/>
    <mergeCell ref="AL51:AM51"/>
    <mergeCell ref="AF43:AG43"/>
    <mergeCell ref="AH43:AI43"/>
    <mergeCell ref="AJ43:AK43"/>
    <mergeCell ref="AL43:AM43"/>
    <mergeCell ref="AN51:AO51"/>
    <mergeCell ref="AP51:AQ51"/>
    <mergeCell ref="T51:U51"/>
    <mergeCell ref="V51:W51"/>
    <mergeCell ref="X51:Y51"/>
    <mergeCell ref="Z51:AA51"/>
    <mergeCell ref="BB51:BC51"/>
    <mergeCell ref="BD51:BE51"/>
    <mergeCell ref="AZ51:BA51"/>
    <mergeCell ref="AR51:AS51"/>
    <mergeCell ref="AT51:AU51"/>
    <mergeCell ref="A4:L4"/>
    <mergeCell ref="A9:I10"/>
    <mergeCell ref="R11:AP11"/>
    <mergeCell ref="T47:U47"/>
    <mergeCell ref="V47:W47"/>
    <mergeCell ref="AX51:AY51"/>
    <mergeCell ref="C43:E43"/>
    <mergeCell ref="F43:S43"/>
    <mergeCell ref="T43:U43"/>
    <mergeCell ref="V43:W43"/>
    <mergeCell ref="AD75:AE75"/>
    <mergeCell ref="AF75:AG75"/>
    <mergeCell ref="AJ51:AK51"/>
    <mergeCell ref="A7:K7"/>
    <mergeCell ref="A8:G8"/>
    <mergeCell ref="A11:E11"/>
    <mergeCell ref="F11:L11"/>
    <mergeCell ref="X43:Y43"/>
    <mergeCell ref="C51:E51"/>
    <mergeCell ref="F51:S51"/>
    <mergeCell ref="C75:E75"/>
    <mergeCell ref="F75:S75"/>
    <mergeCell ref="T75:U75"/>
    <mergeCell ref="V75:W75"/>
    <mergeCell ref="X75:Y75"/>
    <mergeCell ref="Z75:AA75"/>
    <mergeCell ref="T76:U76"/>
    <mergeCell ref="V76:W76"/>
    <mergeCell ref="X76:Y76"/>
    <mergeCell ref="Z76:AA76"/>
    <mergeCell ref="AT87:AU87"/>
    <mergeCell ref="AX75:AY75"/>
    <mergeCell ref="AT75:AU75"/>
    <mergeCell ref="AV75:AW75"/>
    <mergeCell ref="AX76:AY76"/>
    <mergeCell ref="AB75:AC75"/>
    <mergeCell ref="BB99:BC99"/>
    <mergeCell ref="AH95:AI95"/>
    <mergeCell ref="AF71:AG71"/>
    <mergeCell ref="AH71:AI71"/>
    <mergeCell ref="AJ71:AK71"/>
    <mergeCell ref="AL71:AM71"/>
    <mergeCell ref="AP72:AQ72"/>
    <mergeCell ref="AZ76:BA76"/>
    <mergeCell ref="AR75:AS75"/>
    <mergeCell ref="AN71:AO71"/>
    <mergeCell ref="AX71:AY71"/>
    <mergeCell ref="BD99:BE99"/>
    <mergeCell ref="C71:E71"/>
    <mergeCell ref="F71:S71"/>
    <mergeCell ref="T71:U71"/>
    <mergeCell ref="V71:W71"/>
    <mergeCell ref="X71:Y71"/>
    <mergeCell ref="Z71:AA71"/>
    <mergeCell ref="AB71:AC71"/>
    <mergeCell ref="AD71:AE71"/>
    <mergeCell ref="AP71:AQ71"/>
    <mergeCell ref="AR71:AS71"/>
    <mergeCell ref="AT71:AU71"/>
    <mergeCell ref="AV71:AW71"/>
    <mergeCell ref="AN76:AO76"/>
    <mergeCell ref="AP76:AQ76"/>
    <mergeCell ref="AN72:AO72"/>
    <mergeCell ref="AR76:AS76"/>
    <mergeCell ref="AT76:AU76"/>
    <mergeCell ref="AV76:AW76"/>
    <mergeCell ref="AZ71:BA71"/>
    <mergeCell ref="BB71:BC71"/>
    <mergeCell ref="BD71:BE71"/>
    <mergeCell ref="C72:E72"/>
    <mergeCell ref="F72:S72"/>
    <mergeCell ref="T72:U72"/>
    <mergeCell ref="V72:W72"/>
    <mergeCell ref="X72:Y72"/>
    <mergeCell ref="Z72:AA72"/>
    <mergeCell ref="AT72:AU72"/>
    <mergeCell ref="AV72:AW72"/>
    <mergeCell ref="AX72:AY72"/>
    <mergeCell ref="AZ72:BA72"/>
    <mergeCell ref="BB72:BC72"/>
    <mergeCell ref="AD72:AE72"/>
    <mergeCell ref="AF72:AG72"/>
    <mergeCell ref="AH72:AI72"/>
    <mergeCell ref="AJ72:AK72"/>
    <mergeCell ref="AL72:AM72"/>
    <mergeCell ref="BD72:BE72"/>
    <mergeCell ref="C73:E73"/>
    <mergeCell ref="F73:S73"/>
    <mergeCell ref="T73:U73"/>
    <mergeCell ref="V73:W73"/>
    <mergeCell ref="X73:Y73"/>
    <mergeCell ref="Z73:AA73"/>
    <mergeCell ref="AB73:AC73"/>
    <mergeCell ref="AD73:AE73"/>
    <mergeCell ref="AN73:AO73"/>
    <mergeCell ref="BD73:BE73"/>
    <mergeCell ref="BB73:BC73"/>
    <mergeCell ref="AT73:AU73"/>
    <mergeCell ref="AV73:AW73"/>
    <mergeCell ref="AX73:AY73"/>
    <mergeCell ref="AP73:AQ73"/>
    <mergeCell ref="AR73:AS73"/>
    <mergeCell ref="AZ73:BA73"/>
    <mergeCell ref="AH80:AI80"/>
    <mergeCell ref="C74:E74"/>
    <mergeCell ref="F74:S74"/>
    <mergeCell ref="T74:U74"/>
    <mergeCell ref="V74:W74"/>
    <mergeCell ref="X74:Y74"/>
    <mergeCell ref="Z74:AA74"/>
    <mergeCell ref="C76:E76"/>
    <mergeCell ref="F76:S76"/>
    <mergeCell ref="C78:E78"/>
    <mergeCell ref="AZ99:BA99"/>
    <mergeCell ref="AD87:AE87"/>
    <mergeCell ref="AF87:AG87"/>
    <mergeCell ref="AF73:AG73"/>
    <mergeCell ref="AH73:AI73"/>
    <mergeCell ref="AB86:AC86"/>
    <mergeCell ref="AJ73:AK73"/>
    <mergeCell ref="AJ83:AK83"/>
    <mergeCell ref="AD80:AE80"/>
    <mergeCell ref="AF80:AG80"/>
    <mergeCell ref="AX74:AY74"/>
    <mergeCell ref="AZ74:BA74"/>
    <mergeCell ref="AJ88:AK88"/>
    <mergeCell ref="AV83:AW83"/>
    <mergeCell ref="AX83:AY83"/>
    <mergeCell ref="AZ83:BA83"/>
    <mergeCell ref="AV88:AW88"/>
    <mergeCell ref="C85:BE85"/>
    <mergeCell ref="AL76:AM76"/>
    <mergeCell ref="AJ76:AK76"/>
    <mergeCell ref="T99:U99"/>
    <mergeCell ref="V99:W99"/>
    <mergeCell ref="X99:Y99"/>
    <mergeCell ref="Z99:AA99"/>
    <mergeCell ref="AL99:AM99"/>
    <mergeCell ref="AN99:AO99"/>
    <mergeCell ref="BB74:BC74"/>
    <mergeCell ref="BD74:BE74"/>
    <mergeCell ref="AV99:AW99"/>
    <mergeCell ref="AF74:AG74"/>
    <mergeCell ref="AH74:AI74"/>
    <mergeCell ref="AJ74:AK74"/>
    <mergeCell ref="AL74:AM74"/>
    <mergeCell ref="AH78:AI78"/>
    <mergeCell ref="AZ88:BA88"/>
    <mergeCell ref="BB88:BC88"/>
    <mergeCell ref="C59:E59"/>
    <mergeCell ref="F59:S59"/>
    <mergeCell ref="T59:U59"/>
    <mergeCell ref="V59:W59"/>
    <mergeCell ref="X59:Y59"/>
    <mergeCell ref="Z59:AA59"/>
    <mergeCell ref="AR59:AS59"/>
    <mergeCell ref="AT59:AU59"/>
    <mergeCell ref="AV59:AW59"/>
    <mergeCell ref="AX59:AY59"/>
    <mergeCell ref="AB59:AC59"/>
    <mergeCell ref="AD59:AE59"/>
    <mergeCell ref="AF59:AG59"/>
    <mergeCell ref="AH59:AI59"/>
    <mergeCell ref="AJ59:AK59"/>
    <mergeCell ref="AL59:AM59"/>
    <mergeCell ref="AZ59:BA59"/>
    <mergeCell ref="BB59:BC59"/>
    <mergeCell ref="BD59:BE59"/>
    <mergeCell ref="C60:E60"/>
    <mergeCell ref="F60:S60"/>
    <mergeCell ref="T60:U60"/>
    <mergeCell ref="V60:W60"/>
    <mergeCell ref="X60:Y60"/>
    <mergeCell ref="Z60:AA60"/>
    <mergeCell ref="AB60:AC60"/>
    <mergeCell ref="AV60:AW60"/>
    <mergeCell ref="AX60:AY60"/>
    <mergeCell ref="AZ60:BA60"/>
    <mergeCell ref="AD60:AE60"/>
    <mergeCell ref="AF60:AG60"/>
    <mergeCell ref="AH60:AI60"/>
    <mergeCell ref="AJ60:AK60"/>
    <mergeCell ref="AL60:AM60"/>
    <mergeCell ref="AN60:AO60"/>
    <mergeCell ref="BB60:BC60"/>
    <mergeCell ref="BD60:BE60"/>
    <mergeCell ref="C69:E69"/>
    <mergeCell ref="F69:S69"/>
    <mergeCell ref="T69:U69"/>
    <mergeCell ref="V69:W69"/>
    <mergeCell ref="X69:Y69"/>
    <mergeCell ref="Z69:AA69"/>
    <mergeCell ref="AB69:AC69"/>
    <mergeCell ref="AD69:AE69"/>
    <mergeCell ref="AX69:AY69"/>
    <mergeCell ref="AZ69:BA69"/>
    <mergeCell ref="AV69:AW69"/>
    <mergeCell ref="BB69:BC69"/>
    <mergeCell ref="AF69:AG69"/>
    <mergeCell ref="AH69:AI69"/>
    <mergeCell ref="AJ69:AK69"/>
    <mergeCell ref="AL69:AM69"/>
    <mergeCell ref="AN69:AO69"/>
    <mergeCell ref="AP69:AQ69"/>
    <mergeCell ref="BD69:BE69"/>
    <mergeCell ref="C70:E70"/>
    <mergeCell ref="F70:S70"/>
    <mergeCell ref="T70:U70"/>
    <mergeCell ref="V70:W70"/>
    <mergeCell ref="X70:Y70"/>
    <mergeCell ref="Z70:AA70"/>
    <mergeCell ref="AZ70:BA70"/>
    <mergeCell ref="BB70:BC70"/>
    <mergeCell ref="AJ70:AK70"/>
    <mergeCell ref="AH77:AI77"/>
    <mergeCell ref="AB70:AC70"/>
    <mergeCell ref="AD70:AE70"/>
    <mergeCell ref="AF70:AG70"/>
    <mergeCell ref="AB74:AC74"/>
    <mergeCell ref="AD74:AE74"/>
    <mergeCell ref="AB76:AC76"/>
    <mergeCell ref="AD76:AE76"/>
    <mergeCell ref="AF76:AG76"/>
    <mergeCell ref="AH76:AI76"/>
    <mergeCell ref="BD70:BE70"/>
    <mergeCell ref="BD83:BE83"/>
    <mergeCell ref="AT70:AU70"/>
    <mergeCell ref="AV70:AW70"/>
    <mergeCell ref="AX70:AY70"/>
    <mergeCell ref="Z83:AA83"/>
    <mergeCell ref="AH70:AI70"/>
    <mergeCell ref="AB77:AC77"/>
    <mergeCell ref="AD77:AE77"/>
    <mergeCell ref="AF77:AG77"/>
    <mergeCell ref="AZ86:BA86"/>
    <mergeCell ref="BB86:BC86"/>
    <mergeCell ref="C88:S88"/>
    <mergeCell ref="T88:U88"/>
    <mergeCell ref="V88:W88"/>
    <mergeCell ref="X88:Y88"/>
    <mergeCell ref="Z88:AA88"/>
    <mergeCell ref="AB88:AC88"/>
    <mergeCell ref="AL88:AM88"/>
    <mergeCell ref="C87:E87"/>
    <mergeCell ref="AF88:AG88"/>
    <mergeCell ref="AH88:AI88"/>
    <mergeCell ref="AP88:AQ88"/>
    <mergeCell ref="AR88:AS88"/>
    <mergeCell ref="AT88:AU88"/>
    <mergeCell ref="AX88:AY88"/>
    <mergeCell ref="AN88:AO88"/>
    <mergeCell ref="BB100:BC100"/>
    <mergeCell ref="BD100:BE100"/>
    <mergeCell ref="AP100:AQ100"/>
    <mergeCell ref="AR100:AS100"/>
    <mergeCell ref="AT100:AU100"/>
    <mergeCell ref="AV100:AW100"/>
    <mergeCell ref="AX100:AY100"/>
    <mergeCell ref="AZ100:BA100"/>
    <mergeCell ref="AX92:AY92"/>
    <mergeCell ref="AZ92:BA92"/>
    <mergeCell ref="BB92:BC92"/>
    <mergeCell ref="BD92:BE92"/>
    <mergeCell ref="AJ92:AK92"/>
    <mergeCell ref="C92:E92"/>
    <mergeCell ref="F92:S92"/>
    <mergeCell ref="T92:U92"/>
    <mergeCell ref="V92:W92"/>
    <mergeCell ref="X92:Y92"/>
    <mergeCell ref="C83:S83"/>
    <mergeCell ref="I29:J29"/>
    <mergeCell ref="AV12:BF12"/>
    <mergeCell ref="AB83:AC83"/>
    <mergeCell ref="AD83:AE83"/>
    <mergeCell ref="AF83:AG83"/>
    <mergeCell ref="AH83:AI83"/>
    <mergeCell ref="BB83:BC83"/>
    <mergeCell ref="AN83:AO83"/>
    <mergeCell ref="X47:Y47"/>
    <mergeCell ref="F47:S47"/>
    <mergeCell ref="D24:S24"/>
    <mergeCell ref="X24:AG24"/>
    <mergeCell ref="W29:AB29"/>
    <mergeCell ref="D16:D17"/>
    <mergeCell ref="E16:H16"/>
    <mergeCell ref="I16:M16"/>
    <mergeCell ref="P28:Q28"/>
    <mergeCell ref="R28:S28"/>
    <mergeCell ref="W27:AB27"/>
    <mergeCell ref="T83:U83"/>
    <mergeCell ref="V83:W83"/>
    <mergeCell ref="X83:Y83"/>
    <mergeCell ref="C47:E47"/>
    <mergeCell ref="E29:F29"/>
    <mergeCell ref="G29:H29"/>
    <mergeCell ref="M29:O29"/>
    <mergeCell ref="R29:S29"/>
    <mergeCell ref="E30:F30"/>
    <mergeCell ref="G30:H30"/>
    <mergeCell ref="AT29:BB29"/>
    <mergeCell ref="K29:L29"/>
    <mergeCell ref="R1:AP1"/>
    <mergeCell ref="T3:AP3"/>
    <mergeCell ref="AT4:AZ4"/>
    <mergeCell ref="N5:Q5"/>
    <mergeCell ref="AR5:AY5"/>
    <mergeCell ref="T4:AO4"/>
    <mergeCell ref="Z12:AN12"/>
    <mergeCell ref="Z13:AN13"/>
    <mergeCell ref="AZ5:BF5"/>
    <mergeCell ref="AY10:BF10"/>
    <mergeCell ref="R5:W5"/>
    <mergeCell ref="AC5:AP5"/>
    <mergeCell ref="AC6:AP6"/>
    <mergeCell ref="P6:Y6"/>
    <mergeCell ref="N7:T7"/>
    <mergeCell ref="U8:AP8"/>
    <mergeCell ref="AW6:BF8"/>
    <mergeCell ref="U15:AJ15"/>
    <mergeCell ref="N16:R16"/>
    <mergeCell ref="S16:V16"/>
    <mergeCell ref="W16:AA16"/>
    <mergeCell ref="AF16:AI16"/>
    <mergeCell ref="AJ16:AM16"/>
    <mergeCell ref="AB16:AE16"/>
    <mergeCell ref="AN16:AQ16"/>
    <mergeCell ref="AR16:AU16"/>
    <mergeCell ref="AV16:AY16"/>
    <mergeCell ref="AZ16:BD16"/>
    <mergeCell ref="W22:AB22"/>
    <mergeCell ref="AD22:AL22"/>
    <mergeCell ref="AM24:BE24"/>
    <mergeCell ref="D25:D26"/>
    <mergeCell ref="E25:F26"/>
    <mergeCell ref="G25:H26"/>
    <mergeCell ref="I25:J26"/>
    <mergeCell ref="K25:L26"/>
    <mergeCell ref="M25:O26"/>
    <mergeCell ref="P25:Q26"/>
    <mergeCell ref="R25:S26"/>
    <mergeCell ref="W25:AB26"/>
    <mergeCell ref="AT25:BB26"/>
    <mergeCell ref="BC25:BD26"/>
    <mergeCell ref="AC25:AE26"/>
    <mergeCell ref="AF25:AH26"/>
    <mergeCell ref="AL25:AS26"/>
    <mergeCell ref="E27:F27"/>
    <mergeCell ref="G27:H27"/>
    <mergeCell ref="I27:J27"/>
    <mergeCell ref="K27:L27"/>
    <mergeCell ref="M27:O27"/>
    <mergeCell ref="P27:Q27"/>
    <mergeCell ref="R27:S27"/>
    <mergeCell ref="AC27:AE27"/>
    <mergeCell ref="AT27:BB27"/>
    <mergeCell ref="BC27:BD27"/>
    <mergeCell ref="E28:F28"/>
    <mergeCell ref="G28:H28"/>
    <mergeCell ref="I28:J28"/>
    <mergeCell ref="K28:L28"/>
    <mergeCell ref="M28:O28"/>
    <mergeCell ref="AL28:AS28"/>
    <mergeCell ref="AL27:AS27"/>
    <mergeCell ref="AF27:AH27"/>
    <mergeCell ref="AN32:AO38"/>
    <mergeCell ref="AT28:BB28"/>
    <mergeCell ref="BC29:BD29"/>
    <mergeCell ref="BC28:BD28"/>
    <mergeCell ref="AL29:AS29"/>
    <mergeCell ref="AP32:BE33"/>
    <mergeCell ref="AF34:AG38"/>
    <mergeCell ref="I30:J30"/>
    <mergeCell ref="K30:L30"/>
    <mergeCell ref="M30:O30"/>
    <mergeCell ref="R30:S30"/>
    <mergeCell ref="P29:Q29"/>
    <mergeCell ref="AF29:AH29"/>
    <mergeCell ref="AC29:AE29"/>
    <mergeCell ref="X30:AI31"/>
    <mergeCell ref="C32:E38"/>
    <mergeCell ref="F32:S38"/>
    <mergeCell ref="T32:AA32"/>
    <mergeCell ref="AB32:AC38"/>
    <mergeCell ref="AD32:AM32"/>
    <mergeCell ref="P30:Q30"/>
    <mergeCell ref="T33:U38"/>
    <mergeCell ref="V33:W38"/>
    <mergeCell ref="AD33:AE38"/>
    <mergeCell ref="AF33:AM33"/>
    <mergeCell ref="AH34:AM34"/>
    <mergeCell ref="AP34:AS34"/>
    <mergeCell ref="AT34:AW34"/>
    <mergeCell ref="AX34:BA34"/>
    <mergeCell ref="BB34:BE34"/>
    <mergeCell ref="AH35:AI38"/>
    <mergeCell ref="AJ35:AK38"/>
    <mergeCell ref="AL35:AM38"/>
    <mergeCell ref="AP35:BE35"/>
    <mergeCell ref="AP36:AQ36"/>
    <mergeCell ref="AR36:AS36"/>
    <mergeCell ref="AT36:AU36"/>
    <mergeCell ref="AV36:AW36"/>
    <mergeCell ref="AX36:AY36"/>
    <mergeCell ref="AZ36:BA36"/>
    <mergeCell ref="BB36:BC36"/>
    <mergeCell ref="BD36:BE36"/>
    <mergeCell ref="AP37:BE37"/>
    <mergeCell ref="AP38:AQ38"/>
    <mergeCell ref="AR38:AS38"/>
    <mergeCell ref="AT38:AU38"/>
    <mergeCell ref="AV38:AW38"/>
    <mergeCell ref="AX38:AY38"/>
    <mergeCell ref="AZ38:BA38"/>
    <mergeCell ref="BB38:BC38"/>
    <mergeCell ref="BD38:BE38"/>
    <mergeCell ref="C39:E39"/>
    <mergeCell ref="F39:S39"/>
    <mergeCell ref="T39:U39"/>
    <mergeCell ref="V39:W39"/>
    <mergeCell ref="X39:Y39"/>
    <mergeCell ref="Z39:AA39"/>
    <mergeCell ref="AB39:AC39"/>
    <mergeCell ref="AD39:AE39"/>
    <mergeCell ref="BB39:BC39"/>
    <mergeCell ref="AF39:AG39"/>
    <mergeCell ref="AH39:AI39"/>
    <mergeCell ref="AJ39:AK39"/>
    <mergeCell ref="AL39:AM39"/>
    <mergeCell ref="AN39:AO39"/>
    <mergeCell ref="AP39:AQ39"/>
    <mergeCell ref="AR39:AS39"/>
    <mergeCell ref="AT39:AU39"/>
    <mergeCell ref="AV39:AW39"/>
    <mergeCell ref="AX39:AY39"/>
    <mergeCell ref="AZ39:BA39"/>
    <mergeCell ref="AP43:AQ43"/>
    <mergeCell ref="AR43:AS43"/>
    <mergeCell ref="AT43:AU43"/>
    <mergeCell ref="AV43:AW43"/>
    <mergeCell ref="AX42:AY42"/>
    <mergeCell ref="AZ42:BA42"/>
    <mergeCell ref="AX43:AY43"/>
    <mergeCell ref="AZ43:BA43"/>
    <mergeCell ref="BD39:BE39"/>
    <mergeCell ref="C40:BE40"/>
    <mergeCell ref="Z47:AA47"/>
    <mergeCell ref="AB47:AC47"/>
    <mergeCell ref="AD47:AE47"/>
    <mergeCell ref="AF47:AG47"/>
    <mergeCell ref="AH47:AI47"/>
    <mergeCell ref="AJ47:AK47"/>
    <mergeCell ref="AL47:AM47"/>
    <mergeCell ref="AP47:AQ47"/>
    <mergeCell ref="AR47:AS47"/>
    <mergeCell ref="AT47:AU47"/>
    <mergeCell ref="AV47:AW47"/>
    <mergeCell ref="AX47:AY47"/>
    <mergeCell ref="AN47:AO47"/>
    <mergeCell ref="BB47:BC47"/>
    <mergeCell ref="AV50:AW50"/>
    <mergeCell ref="AZ47:BA47"/>
    <mergeCell ref="AZ50:BA50"/>
    <mergeCell ref="BB50:BC50"/>
    <mergeCell ref="BD47:BE47"/>
    <mergeCell ref="BD50:BE50"/>
    <mergeCell ref="AZ48:BA48"/>
    <mergeCell ref="BB48:BC48"/>
    <mergeCell ref="BD48:BE48"/>
    <mergeCell ref="C50:E50"/>
    <mergeCell ref="F50:S50"/>
    <mergeCell ref="T50:U50"/>
    <mergeCell ref="V50:W50"/>
    <mergeCell ref="X50:Y50"/>
    <mergeCell ref="Z50:AA50"/>
    <mergeCell ref="AH50:AI50"/>
    <mergeCell ref="AT50:AU50"/>
    <mergeCell ref="AJ50:AK50"/>
    <mergeCell ref="T87:U87"/>
    <mergeCell ref="V87:W87"/>
    <mergeCell ref="X87:Y87"/>
    <mergeCell ref="Z87:AA87"/>
    <mergeCell ref="AB52:AC52"/>
    <mergeCell ref="AB78:AC78"/>
    <mergeCell ref="AD78:AE78"/>
    <mergeCell ref="AX86:AY86"/>
    <mergeCell ref="AB87:AC87"/>
    <mergeCell ref="AJ87:AK87"/>
    <mergeCell ref="AL87:AM87"/>
    <mergeCell ref="AN87:AO87"/>
    <mergeCell ref="AR87:AS87"/>
    <mergeCell ref="AV87:AW87"/>
    <mergeCell ref="AX87:AY87"/>
    <mergeCell ref="AT86:AU86"/>
    <mergeCell ref="AV86:AW86"/>
    <mergeCell ref="C105:S105"/>
    <mergeCell ref="T105:U105"/>
    <mergeCell ref="V105:W105"/>
    <mergeCell ref="X105:Y105"/>
    <mergeCell ref="Z105:AA105"/>
    <mergeCell ref="AB105:AC105"/>
    <mergeCell ref="F87:S87"/>
    <mergeCell ref="AB50:AC50"/>
    <mergeCell ref="AD50:AE50"/>
    <mergeCell ref="AF50:AG50"/>
    <mergeCell ref="AB51:AC51"/>
    <mergeCell ref="AD51:AE51"/>
    <mergeCell ref="AF51:AG51"/>
    <mergeCell ref="AD53:AE53"/>
    <mergeCell ref="AF53:AG53"/>
    <mergeCell ref="AD54:AE54"/>
    <mergeCell ref="AL83:AM83"/>
    <mergeCell ref="AF92:AG92"/>
    <mergeCell ref="AH51:AI51"/>
    <mergeCell ref="AP83:AQ83"/>
    <mergeCell ref="AD100:AE100"/>
    <mergeCell ref="AF100:AG100"/>
    <mergeCell ref="AH100:AI100"/>
    <mergeCell ref="AJ100:AK100"/>
    <mergeCell ref="AL100:AM100"/>
    <mergeCell ref="AD88:AE88"/>
    <mergeCell ref="AL50:AM50"/>
    <mergeCell ref="AN50:AO50"/>
    <mergeCell ref="AP50:AQ50"/>
    <mergeCell ref="AR50:AS50"/>
    <mergeCell ref="AN70:AO70"/>
    <mergeCell ref="AP70:AQ70"/>
    <mergeCell ref="AR70:AS70"/>
    <mergeCell ref="AL70:AM70"/>
    <mergeCell ref="AN59:AO59"/>
    <mergeCell ref="AP59:AQ59"/>
    <mergeCell ref="AR69:AS69"/>
    <mergeCell ref="AT69:AU69"/>
    <mergeCell ref="AT74:AU74"/>
    <mergeCell ref="AT78:AU78"/>
    <mergeCell ref="AT80:AU80"/>
    <mergeCell ref="AR72:AS72"/>
    <mergeCell ref="AR74:AS74"/>
    <mergeCell ref="AR79:AS79"/>
    <mergeCell ref="AR62:AS62"/>
    <mergeCell ref="AT62:AU62"/>
    <mergeCell ref="AV62:AW62"/>
    <mergeCell ref="AP53:AQ53"/>
    <mergeCell ref="AR53:AS53"/>
    <mergeCell ref="AP60:AQ60"/>
    <mergeCell ref="AR60:AS60"/>
    <mergeCell ref="AT60:AU60"/>
    <mergeCell ref="AT53:AU53"/>
    <mergeCell ref="AR54:AS54"/>
    <mergeCell ref="AV74:AW74"/>
    <mergeCell ref="AR64:AS64"/>
    <mergeCell ref="AT64:AU64"/>
    <mergeCell ref="AV64:AW64"/>
    <mergeCell ref="C41:BE41"/>
    <mergeCell ref="C42:E42"/>
    <mergeCell ref="F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BB42:BC42"/>
    <mergeCell ref="BD42:BE42"/>
    <mergeCell ref="C52:E52"/>
    <mergeCell ref="F52:S52"/>
    <mergeCell ref="T52:U52"/>
    <mergeCell ref="V52:W52"/>
    <mergeCell ref="X52:Y52"/>
    <mergeCell ref="Z52:AA52"/>
    <mergeCell ref="AD52:AE52"/>
    <mergeCell ref="AF52:AG52"/>
    <mergeCell ref="AH52:AI52"/>
    <mergeCell ref="AJ52:AK52"/>
    <mergeCell ref="AL52:AM52"/>
    <mergeCell ref="AN52:AO52"/>
    <mergeCell ref="AV52:AW52"/>
    <mergeCell ref="AX52:AY52"/>
    <mergeCell ref="AP52:AQ52"/>
    <mergeCell ref="AR52:AS52"/>
    <mergeCell ref="AT52:AU52"/>
    <mergeCell ref="AZ52:BA52"/>
    <mergeCell ref="BB52:BC52"/>
    <mergeCell ref="BD52:BE52"/>
    <mergeCell ref="C53:E53"/>
    <mergeCell ref="F53:S53"/>
    <mergeCell ref="T53:U53"/>
    <mergeCell ref="V53:W53"/>
    <mergeCell ref="X53:Y53"/>
    <mergeCell ref="Z53:AA53"/>
    <mergeCell ref="AB53:AC53"/>
    <mergeCell ref="AH53:AI53"/>
    <mergeCell ref="AJ53:AK53"/>
    <mergeCell ref="AL53:AM53"/>
    <mergeCell ref="AN53:AO53"/>
    <mergeCell ref="AV53:AW53"/>
    <mergeCell ref="AX53:AY53"/>
    <mergeCell ref="AZ53:BA53"/>
    <mergeCell ref="BB53:BC53"/>
    <mergeCell ref="BD53:BE53"/>
    <mergeCell ref="C54:E54"/>
    <mergeCell ref="F54:S54"/>
    <mergeCell ref="T54:U54"/>
    <mergeCell ref="V54:W54"/>
    <mergeCell ref="X54:Y54"/>
    <mergeCell ref="Z54:AA54"/>
    <mergeCell ref="AB54:AC54"/>
    <mergeCell ref="AF54:AG54"/>
    <mergeCell ref="AH54:AI54"/>
    <mergeCell ref="AJ54:AK54"/>
    <mergeCell ref="AL54:AM54"/>
    <mergeCell ref="AN54:AO54"/>
    <mergeCell ref="AP54:AQ54"/>
    <mergeCell ref="AT54:AU54"/>
    <mergeCell ref="AV54:AW54"/>
    <mergeCell ref="AX54:AY54"/>
    <mergeCell ref="AZ54:BA54"/>
    <mergeCell ref="BB54:BC54"/>
    <mergeCell ref="BD54:BE54"/>
    <mergeCell ref="C55:E55"/>
    <mergeCell ref="F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AR55:AS55"/>
    <mergeCell ref="AT55:AU55"/>
    <mergeCell ref="AV55:AW55"/>
    <mergeCell ref="AX55:AY55"/>
    <mergeCell ref="AZ55:BA55"/>
    <mergeCell ref="BB55:BC55"/>
    <mergeCell ref="BD55:BE55"/>
    <mergeCell ref="AZ87:BA87"/>
    <mergeCell ref="BB87:BC87"/>
    <mergeCell ref="BD87:BE87"/>
    <mergeCell ref="BD56:BE56"/>
    <mergeCell ref="C57:BE57"/>
    <mergeCell ref="C58:E58"/>
    <mergeCell ref="F58:S58"/>
    <mergeCell ref="C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U56"/>
    <mergeCell ref="AV56:AW56"/>
    <mergeCell ref="AX56:AY56"/>
    <mergeCell ref="AZ56:BA56"/>
    <mergeCell ref="BB56:BC56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BB58:BC58"/>
    <mergeCell ref="BD58:BE58"/>
    <mergeCell ref="F78:S78"/>
    <mergeCell ref="T78:U78"/>
    <mergeCell ref="V78:W78"/>
    <mergeCell ref="X78:Y78"/>
    <mergeCell ref="Z78:AA78"/>
    <mergeCell ref="AJ78:AK78"/>
    <mergeCell ref="AF78:AG78"/>
    <mergeCell ref="AL78:AM78"/>
    <mergeCell ref="AN78:AO78"/>
    <mergeCell ref="AP78:AQ78"/>
    <mergeCell ref="AR78:AS78"/>
    <mergeCell ref="AV78:AW78"/>
    <mergeCell ref="AX78:AY78"/>
    <mergeCell ref="BB78:BC78"/>
    <mergeCell ref="BD78:BE78"/>
    <mergeCell ref="C80:E80"/>
    <mergeCell ref="F80:S80"/>
    <mergeCell ref="T80:U80"/>
    <mergeCell ref="V80:W80"/>
    <mergeCell ref="X80:Y80"/>
    <mergeCell ref="AV80:AW80"/>
    <mergeCell ref="Z80:AA80"/>
    <mergeCell ref="AB80:AC80"/>
    <mergeCell ref="AJ80:AK80"/>
    <mergeCell ref="AP80:AQ80"/>
    <mergeCell ref="C79:E79"/>
    <mergeCell ref="F79:S79"/>
    <mergeCell ref="T79:U79"/>
    <mergeCell ref="V79:W79"/>
    <mergeCell ref="X79:Y79"/>
    <mergeCell ref="Z79:AA79"/>
    <mergeCell ref="AJ79:AK79"/>
    <mergeCell ref="BB79:BC79"/>
    <mergeCell ref="BD79:BE79"/>
    <mergeCell ref="AL79:AM79"/>
    <mergeCell ref="AX80:AY80"/>
    <mergeCell ref="AZ80:BA80"/>
    <mergeCell ref="BB80:BC80"/>
    <mergeCell ref="BD80:BE80"/>
    <mergeCell ref="AL80:AM80"/>
    <mergeCell ref="AN80:AO80"/>
    <mergeCell ref="AP79:AQ79"/>
    <mergeCell ref="AN101:AO101"/>
    <mergeCell ref="AP101:AQ101"/>
    <mergeCell ref="AT79:AU79"/>
    <mergeCell ref="AV79:AW79"/>
    <mergeCell ref="AX79:AY79"/>
    <mergeCell ref="AZ79:BA79"/>
    <mergeCell ref="AR80:AS80"/>
    <mergeCell ref="AN79:AO79"/>
    <mergeCell ref="AR83:AS83"/>
    <mergeCell ref="AP87:AQ87"/>
    <mergeCell ref="AX99:AY99"/>
    <mergeCell ref="C100:E100"/>
    <mergeCell ref="F100:S100"/>
    <mergeCell ref="T100:U100"/>
    <mergeCell ref="V100:W100"/>
    <mergeCell ref="X100:Y100"/>
    <mergeCell ref="Z100:AA100"/>
    <mergeCell ref="AN100:AO100"/>
    <mergeCell ref="AR99:AS99"/>
    <mergeCell ref="AB100:AC100"/>
    <mergeCell ref="AB79:AC79"/>
    <mergeCell ref="AD79:AE79"/>
    <mergeCell ref="AF79:AG79"/>
    <mergeCell ref="AH79:AI79"/>
    <mergeCell ref="AF82:AG82"/>
    <mergeCell ref="AR101:AS101"/>
    <mergeCell ref="AF101:AG101"/>
    <mergeCell ref="AH101:AI101"/>
    <mergeCell ref="AJ101:AK101"/>
    <mergeCell ref="AL101:AM101"/>
    <mergeCell ref="Z81:AA81"/>
    <mergeCell ref="AB81:AC81"/>
    <mergeCell ref="AD81:AE81"/>
    <mergeCell ref="AT99:AU99"/>
    <mergeCell ref="AB99:AC99"/>
    <mergeCell ref="AD99:AE99"/>
    <mergeCell ref="AF99:AG99"/>
    <mergeCell ref="AH99:AI99"/>
    <mergeCell ref="Z86:AA86"/>
    <mergeCell ref="Z92:AA92"/>
    <mergeCell ref="C77:E77"/>
    <mergeCell ref="F77:S77"/>
    <mergeCell ref="T77:U77"/>
    <mergeCell ref="V77:W77"/>
    <mergeCell ref="X77:Y77"/>
    <mergeCell ref="Z77:AA77"/>
    <mergeCell ref="AJ77:AK77"/>
    <mergeCell ref="AL77:AM77"/>
    <mergeCell ref="AN77:AO77"/>
    <mergeCell ref="AP77:AQ77"/>
    <mergeCell ref="AR77:AS77"/>
    <mergeCell ref="AT77:AU77"/>
    <mergeCell ref="AV77:AW77"/>
    <mergeCell ref="AX77:AY77"/>
    <mergeCell ref="AZ77:BA77"/>
    <mergeCell ref="BB77:BC77"/>
    <mergeCell ref="BD77:BE77"/>
    <mergeCell ref="C81:E81"/>
    <mergeCell ref="F81:S81"/>
    <mergeCell ref="T81:U81"/>
    <mergeCell ref="V81:W81"/>
    <mergeCell ref="X81:Y81"/>
    <mergeCell ref="AF81:AG81"/>
    <mergeCell ref="AH81:AI81"/>
    <mergeCell ref="AJ81:AK81"/>
    <mergeCell ref="AL81:AM81"/>
    <mergeCell ref="AN81:AO81"/>
    <mergeCell ref="AP81:AQ81"/>
    <mergeCell ref="AR81:AS81"/>
    <mergeCell ref="AT81:AU81"/>
    <mergeCell ref="AV81:AW81"/>
    <mergeCell ref="AX81:AY81"/>
    <mergeCell ref="AZ81:BA81"/>
    <mergeCell ref="BB81:BC81"/>
    <mergeCell ref="BD81:BE81"/>
    <mergeCell ref="AT82:AU82"/>
    <mergeCell ref="C82:S82"/>
    <mergeCell ref="T82:U82"/>
    <mergeCell ref="V82:W82"/>
    <mergeCell ref="X82:Y82"/>
    <mergeCell ref="Z82:AA82"/>
    <mergeCell ref="AX82:AY82"/>
    <mergeCell ref="AZ82:BA82"/>
    <mergeCell ref="BB82:BC82"/>
    <mergeCell ref="AJ82:AK82"/>
    <mergeCell ref="AL82:AM82"/>
    <mergeCell ref="AN82:AO82"/>
    <mergeCell ref="AP82:AQ82"/>
    <mergeCell ref="X86:Y86"/>
    <mergeCell ref="AD86:AE86"/>
    <mergeCell ref="AF86:AG86"/>
    <mergeCell ref="AB82:AC82"/>
    <mergeCell ref="AH82:AI82"/>
    <mergeCell ref="AD82:AE82"/>
    <mergeCell ref="AT83:AU83"/>
    <mergeCell ref="AL86:AM86"/>
    <mergeCell ref="AN86:AO86"/>
    <mergeCell ref="BD82:BE82"/>
    <mergeCell ref="AV82:AW82"/>
    <mergeCell ref="BD86:BE86"/>
    <mergeCell ref="AR82:AS82"/>
    <mergeCell ref="C84:BE84"/>
    <mergeCell ref="C86:E86"/>
    <mergeCell ref="F86:S86"/>
    <mergeCell ref="T86:U86"/>
    <mergeCell ref="V86:W86"/>
    <mergeCell ref="AP86:AQ86"/>
    <mergeCell ref="AR86:AS86"/>
    <mergeCell ref="AL105:AM105"/>
    <mergeCell ref="AN105:AO105"/>
    <mergeCell ref="AP105:AQ105"/>
    <mergeCell ref="AR105:AS105"/>
    <mergeCell ref="AH86:AI86"/>
    <mergeCell ref="AJ86:AK86"/>
    <mergeCell ref="AN106:AO106"/>
    <mergeCell ref="AL92:AM92"/>
    <mergeCell ref="AN92:AO92"/>
    <mergeCell ref="AP92:AQ92"/>
    <mergeCell ref="AR92:AS92"/>
    <mergeCell ref="AT105:AU105"/>
    <mergeCell ref="AN102:AO102"/>
    <mergeCell ref="AP102:AQ102"/>
    <mergeCell ref="AL104:AM104"/>
    <mergeCell ref="AN104:AO104"/>
    <mergeCell ref="C106:S106"/>
    <mergeCell ref="T106:U106"/>
    <mergeCell ref="V106:W106"/>
    <mergeCell ref="X106:Y106"/>
    <mergeCell ref="Z106:AA106"/>
    <mergeCell ref="AL106:AM106"/>
    <mergeCell ref="AB106:AC106"/>
    <mergeCell ref="AD106:AE106"/>
    <mergeCell ref="AF106:AG106"/>
    <mergeCell ref="AH106:AI106"/>
    <mergeCell ref="AB102:AC102"/>
    <mergeCell ref="AD102:AE102"/>
    <mergeCell ref="C90:E90"/>
    <mergeCell ref="F90:S90"/>
    <mergeCell ref="T90:U90"/>
    <mergeCell ref="V90:W90"/>
    <mergeCell ref="X90:Y90"/>
    <mergeCell ref="Z90:AA90"/>
    <mergeCell ref="C99:E99"/>
    <mergeCell ref="F99:S99"/>
    <mergeCell ref="AB90:AC90"/>
    <mergeCell ref="AD90:AE90"/>
    <mergeCell ref="AF90:AG90"/>
    <mergeCell ref="AH90:AI90"/>
    <mergeCell ref="AJ90:AK90"/>
    <mergeCell ref="AB91:AC91"/>
    <mergeCell ref="AL90:AM90"/>
    <mergeCell ref="AN90:AO90"/>
    <mergeCell ref="AP90:AQ90"/>
    <mergeCell ref="AR90:AS90"/>
    <mergeCell ref="AT90:AU90"/>
    <mergeCell ref="AV90:AW90"/>
    <mergeCell ref="AX90:AY90"/>
    <mergeCell ref="AZ90:BA90"/>
    <mergeCell ref="BB90:BC90"/>
    <mergeCell ref="BD90:BE90"/>
    <mergeCell ref="C91:E91"/>
    <mergeCell ref="F91:S91"/>
    <mergeCell ref="T91:U91"/>
    <mergeCell ref="V91:W91"/>
    <mergeCell ref="X91:Y91"/>
    <mergeCell ref="Z91:AA91"/>
    <mergeCell ref="AX91:AY91"/>
    <mergeCell ref="AZ91:BA91"/>
    <mergeCell ref="AD91:AE91"/>
    <mergeCell ref="AF91:AG91"/>
    <mergeCell ref="AH91:AI91"/>
    <mergeCell ref="AJ91:AK91"/>
    <mergeCell ref="AL91:AM91"/>
    <mergeCell ref="AN91:AO91"/>
    <mergeCell ref="AP91:AQ91"/>
    <mergeCell ref="AR91:AS91"/>
    <mergeCell ref="AT91:AU91"/>
    <mergeCell ref="AV91:AW91"/>
    <mergeCell ref="AJ99:AK99"/>
    <mergeCell ref="AP99:AQ99"/>
    <mergeCell ref="AB92:AC92"/>
    <mergeCell ref="AD92:AE92"/>
    <mergeCell ref="AB93:AC93"/>
    <mergeCell ref="AD93:AE93"/>
    <mergeCell ref="AF93:AG93"/>
    <mergeCell ref="AJ93:AK93"/>
    <mergeCell ref="BB91:BC91"/>
    <mergeCell ref="BD91:BE91"/>
    <mergeCell ref="C102:E102"/>
    <mergeCell ref="F102:S102"/>
    <mergeCell ref="T102:U102"/>
    <mergeCell ref="V102:W102"/>
    <mergeCell ref="X102:Y102"/>
    <mergeCell ref="Z102:AA102"/>
    <mergeCell ref="BD102:BE102"/>
    <mergeCell ref="C101:E101"/>
    <mergeCell ref="C89:BE89"/>
    <mergeCell ref="AR102:AS102"/>
    <mergeCell ref="AT102:AU102"/>
    <mergeCell ref="AV102:AW102"/>
    <mergeCell ref="AX102:AY102"/>
    <mergeCell ref="AZ102:BA102"/>
    <mergeCell ref="BB102:BC102"/>
    <mergeCell ref="AF102:AG102"/>
    <mergeCell ref="AH102:AI102"/>
    <mergeCell ref="AJ102:AK102"/>
    <mergeCell ref="F101:S101"/>
    <mergeCell ref="T101:U101"/>
    <mergeCell ref="V101:W101"/>
    <mergeCell ref="X101:Y101"/>
    <mergeCell ref="Z101:AA101"/>
    <mergeCell ref="AB101:AC101"/>
    <mergeCell ref="AD101:AE101"/>
    <mergeCell ref="AL102:AM102"/>
    <mergeCell ref="C103:E103"/>
    <mergeCell ref="F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Z103:BA103"/>
    <mergeCell ref="BB103:BC103"/>
    <mergeCell ref="BD103:BE103"/>
    <mergeCell ref="AN103:AO103"/>
    <mergeCell ref="AP103:AQ103"/>
    <mergeCell ref="AR103:AS103"/>
    <mergeCell ref="AT103:AU103"/>
    <mergeCell ref="AV103:AW103"/>
    <mergeCell ref="AX103:AY103"/>
    <mergeCell ref="AP104:AQ104"/>
    <mergeCell ref="AR104:AS104"/>
    <mergeCell ref="AT104:AU104"/>
    <mergeCell ref="C104:S104"/>
    <mergeCell ref="T104:U104"/>
    <mergeCell ref="V104:W104"/>
    <mergeCell ref="X104:Y104"/>
    <mergeCell ref="Z104:AA104"/>
    <mergeCell ref="AJ106:AK106"/>
    <mergeCell ref="AJ104:AK104"/>
    <mergeCell ref="AB104:AC104"/>
    <mergeCell ref="AD104:AE104"/>
    <mergeCell ref="AF104:AG104"/>
    <mergeCell ref="AH104:AI104"/>
    <mergeCell ref="AH105:AI105"/>
    <mergeCell ref="AJ105:AK105"/>
    <mergeCell ref="AD105:AE105"/>
    <mergeCell ref="AF105:AG105"/>
    <mergeCell ref="AV104:AW104"/>
    <mergeCell ref="AX104:AY104"/>
    <mergeCell ref="AZ104:BA104"/>
    <mergeCell ref="BB104:BC104"/>
    <mergeCell ref="BD104:BE104"/>
    <mergeCell ref="BD105:BE105"/>
    <mergeCell ref="AX105:AY105"/>
    <mergeCell ref="AZ105:BA105"/>
    <mergeCell ref="BB105:BC105"/>
    <mergeCell ref="AV105:AW105"/>
    <mergeCell ref="AP106:AQ106"/>
    <mergeCell ref="AV106:AW106"/>
    <mergeCell ref="AX106:AY106"/>
    <mergeCell ref="AZ106:BA106"/>
    <mergeCell ref="BB106:BC106"/>
    <mergeCell ref="BD106:BE106"/>
    <mergeCell ref="AT106:AU106"/>
    <mergeCell ref="AR106:AS106"/>
    <mergeCell ref="AZ107:BA107"/>
    <mergeCell ref="BB107:BC107"/>
    <mergeCell ref="BD107:BE107"/>
    <mergeCell ref="AZ108:BA108"/>
    <mergeCell ref="BB108:BC108"/>
    <mergeCell ref="AP107:AQ107"/>
    <mergeCell ref="AR107:AS107"/>
    <mergeCell ref="AT107:AU107"/>
    <mergeCell ref="AV107:AW107"/>
    <mergeCell ref="AX107:AY107"/>
    <mergeCell ref="AP109:AQ109"/>
    <mergeCell ref="AR109:AS109"/>
    <mergeCell ref="AT109:AU109"/>
    <mergeCell ref="AV109:AW109"/>
    <mergeCell ref="AX109:AY109"/>
    <mergeCell ref="BD109:BE109"/>
    <mergeCell ref="V113:Y113"/>
    <mergeCell ref="AS113:AW113"/>
    <mergeCell ref="Z14:AQ14"/>
    <mergeCell ref="AF107:AO107"/>
    <mergeCell ref="AZ110:BA110"/>
    <mergeCell ref="AP110:AQ110"/>
    <mergeCell ref="AR110:AS110"/>
    <mergeCell ref="AT110:AU110"/>
    <mergeCell ref="AP108:AQ108"/>
    <mergeCell ref="AV110:AW110"/>
    <mergeCell ref="AX110:AY110"/>
    <mergeCell ref="AR108:AS108"/>
    <mergeCell ref="AV108:AW108"/>
    <mergeCell ref="AX108:AY108"/>
    <mergeCell ref="BB110:BC110"/>
    <mergeCell ref="BD110:BE110"/>
    <mergeCell ref="BD108:BE108"/>
    <mergeCell ref="AZ109:BA109"/>
    <mergeCell ref="BB109:BC109"/>
    <mergeCell ref="AT108:AU108"/>
    <mergeCell ref="C61:E61"/>
    <mergeCell ref="F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AT61:AU61"/>
    <mergeCell ref="AV61:AW61"/>
    <mergeCell ref="AX61:AY61"/>
    <mergeCell ref="AZ61:BA61"/>
    <mergeCell ref="BB61:BC61"/>
    <mergeCell ref="BD61:BE61"/>
    <mergeCell ref="C65:E65"/>
    <mergeCell ref="F65:S65"/>
    <mergeCell ref="T65:U65"/>
    <mergeCell ref="V65:W65"/>
    <mergeCell ref="X65:Y65"/>
    <mergeCell ref="Z65:AA65"/>
    <mergeCell ref="AB65:AC65"/>
    <mergeCell ref="C93:E93"/>
    <mergeCell ref="F93:S93"/>
    <mergeCell ref="T93:U93"/>
    <mergeCell ref="V93:W93"/>
    <mergeCell ref="X93:Y93"/>
    <mergeCell ref="Z93:AA93"/>
    <mergeCell ref="AL93:AM93"/>
    <mergeCell ref="AN93:AO93"/>
    <mergeCell ref="AH93:AI93"/>
    <mergeCell ref="AP93:AQ93"/>
    <mergeCell ref="AR93:AS93"/>
    <mergeCell ref="AT93:AU93"/>
    <mergeCell ref="AV93:AW93"/>
    <mergeCell ref="AX93:AY93"/>
    <mergeCell ref="C94:E94"/>
    <mergeCell ref="F94:S94"/>
    <mergeCell ref="T94:U94"/>
    <mergeCell ref="V94:W94"/>
    <mergeCell ref="X94:Y94"/>
    <mergeCell ref="Z94:AA94"/>
    <mergeCell ref="AB94:AC94"/>
    <mergeCell ref="AD94:AE94"/>
    <mergeCell ref="AF94:AG94"/>
    <mergeCell ref="AJ94:AK94"/>
    <mergeCell ref="AL94:AM94"/>
    <mergeCell ref="AH94:AI94"/>
    <mergeCell ref="AN94:AO94"/>
    <mergeCell ref="AP94:AQ94"/>
    <mergeCell ref="AR94:AS94"/>
    <mergeCell ref="AT94:AU94"/>
    <mergeCell ref="AV94:AW94"/>
    <mergeCell ref="AX94:AY94"/>
    <mergeCell ref="AZ94:BA94"/>
    <mergeCell ref="BB94:BC94"/>
    <mergeCell ref="BD94:BE94"/>
    <mergeCell ref="AD95:AE95"/>
    <mergeCell ref="AF95:AG95"/>
    <mergeCell ref="AJ95:AK95"/>
    <mergeCell ref="AL95:AM95"/>
    <mergeCell ref="AN95:AO95"/>
    <mergeCell ref="AP95:AQ95"/>
    <mergeCell ref="AR95:AS95"/>
    <mergeCell ref="AT95:AU95"/>
    <mergeCell ref="AV95:AW95"/>
    <mergeCell ref="BB95:BC95"/>
    <mergeCell ref="BD95:BE95"/>
    <mergeCell ref="AZ96:BA96"/>
    <mergeCell ref="BD96:BE96"/>
    <mergeCell ref="C96:E96"/>
    <mergeCell ref="F96:S96"/>
    <mergeCell ref="T96:U96"/>
    <mergeCell ref="V96:W96"/>
    <mergeCell ref="X96:Y96"/>
    <mergeCell ref="Z96:AA96"/>
    <mergeCell ref="AN96:AO96"/>
    <mergeCell ref="AR97:AS97"/>
    <mergeCell ref="AP96:AQ96"/>
    <mergeCell ref="AR96:AS96"/>
    <mergeCell ref="AX95:AY95"/>
    <mergeCell ref="AZ95:BA95"/>
    <mergeCell ref="AB96:AC96"/>
    <mergeCell ref="AD96:AE96"/>
    <mergeCell ref="AF96:AG96"/>
    <mergeCell ref="AH96:AI96"/>
    <mergeCell ref="AJ96:AK96"/>
    <mergeCell ref="AL96:AM96"/>
    <mergeCell ref="AF97:AG97"/>
    <mergeCell ref="AH97:AI97"/>
    <mergeCell ref="AJ97:AK97"/>
    <mergeCell ref="AL97:AM97"/>
    <mergeCell ref="C97:E97"/>
    <mergeCell ref="F97:S97"/>
    <mergeCell ref="T97:U97"/>
    <mergeCell ref="V97:W97"/>
    <mergeCell ref="X97:Y97"/>
    <mergeCell ref="Z97:AA97"/>
    <mergeCell ref="BB97:BC97"/>
    <mergeCell ref="BB96:BC96"/>
    <mergeCell ref="AV96:AW96"/>
    <mergeCell ref="AN97:AO97"/>
    <mergeCell ref="AT97:AU97"/>
    <mergeCell ref="AV97:AW97"/>
    <mergeCell ref="AX97:AY97"/>
    <mergeCell ref="AT96:AU96"/>
    <mergeCell ref="AZ97:BA97"/>
    <mergeCell ref="AX96:AY96"/>
    <mergeCell ref="BD97:BE97"/>
    <mergeCell ref="AL98:AM98"/>
    <mergeCell ref="C98:E98"/>
    <mergeCell ref="F98:S98"/>
    <mergeCell ref="T98:U98"/>
    <mergeCell ref="V98:W98"/>
    <mergeCell ref="X98:Y98"/>
    <mergeCell ref="Z98:AA98"/>
    <mergeCell ref="AP97:AQ97"/>
    <mergeCell ref="AD97:AE97"/>
    <mergeCell ref="A5:F5"/>
    <mergeCell ref="A6:I6"/>
    <mergeCell ref="AN98:AO98"/>
    <mergeCell ref="AP98:AQ98"/>
    <mergeCell ref="AR98:AS98"/>
    <mergeCell ref="AB98:AC98"/>
    <mergeCell ref="AD98:AE98"/>
    <mergeCell ref="AF98:AG98"/>
    <mergeCell ref="AH98:AI98"/>
    <mergeCell ref="AB97:AC97"/>
    <mergeCell ref="AF108:AO108"/>
    <mergeCell ref="AF109:AO109"/>
    <mergeCell ref="AF110:AO110"/>
    <mergeCell ref="AZ98:BA98"/>
    <mergeCell ref="BB98:BC98"/>
    <mergeCell ref="BD98:BE98"/>
    <mergeCell ref="AT98:AU98"/>
    <mergeCell ref="AV98:AW98"/>
    <mergeCell ref="AX98:AY98"/>
    <mergeCell ref="AJ98:AK98"/>
  </mergeCells>
  <printOptions horizontalCentered="1"/>
  <pageMargins left="0.7874015748031497" right="0" top="0.1968503937007874" bottom="0.1968503937007874" header="0" footer="0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0"/>
  <sheetViews>
    <sheetView view="pageBreakPreview" zoomScale="85" zoomScaleNormal="50" zoomScaleSheetLayoutView="85" zoomScalePageLayoutView="0" workbookViewId="0" topLeftCell="A97">
      <selection activeCell="AT111" sqref="AT111:AU111"/>
    </sheetView>
  </sheetViews>
  <sheetFormatPr defaultColWidth="10.125" defaultRowHeight="12.75"/>
  <cols>
    <col min="1" max="2" width="4.375" style="1" customWidth="1"/>
    <col min="3" max="5" width="4.375" style="2" customWidth="1"/>
    <col min="6" max="11" width="5.625" style="1" customWidth="1"/>
    <col min="12" max="12" width="5.625" style="5" customWidth="1"/>
    <col min="13" max="13" width="5.125" style="5" customWidth="1"/>
    <col min="14" max="15" width="5.125" style="4" customWidth="1"/>
    <col min="16" max="19" width="5.125" style="3" customWidth="1"/>
    <col min="20" max="26" width="4.75390625" style="3" customWidth="1"/>
    <col min="27" max="27" width="4.75390625" style="2" customWidth="1"/>
    <col min="28" max="29" width="4.75390625" style="3" customWidth="1"/>
    <col min="30" max="30" width="4.75390625" style="2" customWidth="1"/>
    <col min="31" max="41" width="4.75390625" style="1" customWidth="1"/>
    <col min="42" max="50" width="4.375" style="1" customWidth="1"/>
    <col min="51" max="51" width="3.875" style="1" customWidth="1"/>
    <col min="52" max="52" width="4.00390625" style="1" customWidth="1"/>
    <col min="53" max="53" width="4.25390625" style="1" customWidth="1"/>
    <col min="54" max="54" width="4.00390625" style="1" customWidth="1"/>
    <col min="55" max="55" width="5.375" style="1" customWidth="1"/>
    <col min="56" max="56" width="4.375" style="1" customWidth="1"/>
    <col min="57" max="57" width="5.00390625" style="1" customWidth="1"/>
    <col min="58" max="58" width="7.25390625" style="1" customWidth="1"/>
    <col min="59" max="16384" width="10.125" style="1" customWidth="1"/>
  </cols>
  <sheetData>
    <row r="1" spans="2:58" ht="23.25" customHeight="1">
      <c r="B1" s="6"/>
      <c r="C1" s="6"/>
      <c r="D1" s="6"/>
      <c r="E1" s="1"/>
      <c r="K1" s="5"/>
      <c r="M1" s="4"/>
      <c r="N1" s="3"/>
      <c r="O1" s="3"/>
      <c r="R1" s="752" t="s">
        <v>81</v>
      </c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2"/>
      <c r="AL1" s="752"/>
      <c r="AM1" s="752"/>
      <c r="AN1" s="752"/>
      <c r="AO1" s="752"/>
      <c r="AP1" s="752"/>
      <c r="BA1" s="102"/>
      <c r="BB1" s="100"/>
      <c r="BC1" s="100"/>
      <c r="BD1" s="100"/>
      <c r="BE1" s="100"/>
      <c r="BF1" s="100"/>
    </row>
    <row r="2" spans="1:58" s="99" customFormat="1" ht="23.25" customHeight="1">
      <c r="A2" s="101"/>
      <c r="B2" s="101"/>
      <c r="C2" s="101"/>
      <c r="D2" s="101"/>
      <c r="E2" s="101"/>
      <c r="F2" s="101"/>
      <c r="G2" s="101"/>
      <c r="H2" s="101"/>
      <c r="I2" s="129" t="s">
        <v>102</v>
      </c>
      <c r="J2" s="101"/>
      <c r="K2" s="101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00"/>
      <c r="BB2" s="100"/>
      <c r="BC2" s="100"/>
      <c r="BD2" s="100"/>
      <c r="BE2" s="100"/>
      <c r="BF2" s="100"/>
    </row>
    <row r="3" spans="1:58" ht="36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98"/>
      <c r="N3" s="98"/>
      <c r="O3" s="98"/>
      <c r="P3" s="753" t="s">
        <v>242</v>
      </c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3"/>
      <c r="AU3" s="98"/>
      <c r="AV3" s="98"/>
      <c r="AW3" s="98"/>
      <c r="AX3" s="98"/>
      <c r="AY3" s="98"/>
      <c r="AZ3" s="98"/>
      <c r="BA3" s="97"/>
      <c r="BB3" s="94"/>
      <c r="BC3" s="94"/>
      <c r="BD3" s="94"/>
      <c r="BE3" s="94"/>
      <c r="BF3" s="94"/>
    </row>
    <row r="4" spans="1:58" ht="26.25">
      <c r="A4" s="782" t="s">
        <v>126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209"/>
      <c r="M4" s="96"/>
      <c r="N4" s="95"/>
      <c r="O4" s="95"/>
      <c r="P4" s="95"/>
      <c r="Q4" s="95"/>
      <c r="R4" s="95"/>
      <c r="S4" s="95"/>
      <c r="T4" s="756" t="s">
        <v>243</v>
      </c>
      <c r="U4" s="756"/>
      <c r="V4" s="756"/>
      <c r="W4" s="756"/>
      <c r="X4" s="756"/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113"/>
      <c r="AT4" s="754"/>
      <c r="AU4" s="754"/>
      <c r="AV4" s="754"/>
      <c r="AW4" s="754"/>
      <c r="AX4" s="754"/>
      <c r="AY4" s="754"/>
      <c r="AZ4" s="754"/>
      <c r="BA4" s="94"/>
      <c r="BB4" s="94"/>
      <c r="BC4" s="94"/>
      <c r="BD4" s="94"/>
      <c r="BE4" s="94"/>
      <c r="BF4" s="94"/>
    </row>
    <row r="5" spans="1:58" ht="23.25" customHeight="1">
      <c r="A5" s="304" t="s">
        <v>127</v>
      </c>
      <c r="B5" s="304"/>
      <c r="C5" s="304"/>
      <c r="D5" s="304"/>
      <c r="E5" s="304"/>
      <c r="F5" s="304"/>
      <c r="G5" s="136"/>
      <c r="H5" s="134"/>
      <c r="I5" s="134"/>
      <c r="J5" s="134"/>
      <c r="K5" s="134"/>
      <c r="L5" s="137"/>
      <c r="M5" s="93"/>
      <c r="N5" s="747" t="s">
        <v>69</v>
      </c>
      <c r="O5" s="747"/>
      <c r="P5" s="747"/>
      <c r="Q5" s="747"/>
      <c r="R5" s="742" t="s">
        <v>68</v>
      </c>
      <c r="S5" s="742"/>
      <c r="T5" s="742"/>
      <c r="U5" s="742"/>
      <c r="V5" s="742"/>
      <c r="W5" s="742"/>
      <c r="X5" s="92" t="s">
        <v>67</v>
      </c>
      <c r="Y5" s="114"/>
      <c r="AA5" s="92"/>
      <c r="AB5" s="117"/>
      <c r="AC5" s="743" t="s">
        <v>82</v>
      </c>
      <c r="AD5" s="743"/>
      <c r="AE5" s="743"/>
      <c r="AF5" s="743"/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106"/>
      <c r="AR5" s="755" t="s">
        <v>66</v>
      </c>
      <c r="AS5" s="755"/>
      <c r="AT5" s="755"/>
      <c r="AU5" s="755"/>
      <c r="AV5" s="755"/>
      <c r="AW5" s="755"/>
      <c r="AX5" s="755"/>
      <c r="AY5" s="755"/>
      <c r="AZ5" s="740" t="s">
        <v>167</v>
      </c>
      <c r="BA5" s="740"/>
      <c r="BB5" s="740"/>
      <c r="BC5" s="740"/>
      <c r="BD5" s="740"/>
      <c r="BE5" s="740"/>
      <c r="BF5" s="740"/>
    </row>
    <row r="6" spans="1:58" ht="22.5" customHeight="1">
      <c r="A6" s="304" t="s">
        <v>128</v>
      </c>
      <c r="B6" s="304"/>
      <c r="C6" s="304"/>
      <c r="D6" s="304"/>
      <c r="E6" s="304"/>
      <c r="F6" s="304"/>
      <c r="G6" s="304"/>
      <c r="H6" s="304"/>
      <c r="I6" s="304"/>
      <c r="J6" s="138"/>
      <c r="K6" s="138"/>
      <c r="L6" s="139"/>
      <c r="M6" s="93"/>
      <c r="N6" s="84"/>
      <c r="O6" s="84"/>
      <c r="P6" s="745" t="s">
        <v>83</v>
      </c>
      <c r="Q6" s="746"/>
      <c r="R6" s="746"/>
      <c r="S6" s="746"/>
      <c r="T6" s="746"/>
      <c r="U6" s="746"/>
      <c r="V6" s="746"/>
      <c r="W6" s="746"/>
      <c r="X6" s="746"/>
      <c r="Y6" s="746"/>
      <c r="Z6" s="203"/>
      <c r="AA6" s="140"/>
      <c r="AB6" s="204"/>
      <c r="AC6" s="744" t="s">
        <v>65</v>
      </c>
      <c r="AD6" s="744"/>
      <c r="AE6" s="744"/>
      <c r="AF6" s="744"/>
      <c r="AG6" s="744"/>
      <c r="AH6" s="744"/>
      <c r="AI6" s="744"/>
      <c r="AJ6" s="744"/>
      <c r="AK6" s="744"/>
      <c r="AL6" s="744"/>
      <c r="AM6" s="744"/>
      <c r="AN6" s="744"/>
      <c r="AO6" s="744"/>
      <c r="AP6" s="744"/>
      <c r="AQ6" s="115"/>
      <c r="AR6" s="115"/>
      <c r="AS6" s="83"/>
      <c r="AT6" s="91"/>
      <c r="AU6" s="91"/>
      <c r="AW6" s="750" t="s">
        <v>89</v>
      </c>
      <c r="AX6" s="750"/>
      <c r="AY6" s="750"/>
      <c r="AZ6" s="750"/>
      <c r="BA6" s="750"/>
      <c r="BB6" s="750"/>
      <c r="BC6" s="750"/>
      <c r="BD6" s="750"/>
      <c r="BE6" s="750"/>
      <c r="BF6" s="750"/>
    </row>
    <row r="7" spans="1:58" ht="26.25" customHeight="1">
      <c r="A7" s="778" t="s">
        <v>223</v>
      </c>
      <c r="B7" s="778"/>
      <c r="C7" s="778"/>
      <c r="D7" s="778"/>
      <c r="E7" s="778"/>
      <c r="F7" s="778"/>
      <c r="G7" s="778"/>
      <c r="H7" s="778"/>
      <c r="I7" s="778"/>
      <c r="J7" s="778"/>
      <c r="K7" s="778"/>
      <c r="L7" s="136"/>
      <c r="M7" s="86"/>
      <c r="N7" s="747" t="s">
        <v>84</v>
      </c>
      <c r="O7" s="747"/>
      <c r="P7" s="747"/>
      <c r="Q7" s="747"/>
      <c r="R7" s="747"/>
      <c r="S7" s="747"/>
      <c r="T7" s="747"/>
      <c r="U7" s="206" t="s">
        <v>85</v>
      </c>
      <c r="V7" s="90"/>
      <c r="W7" s="90"/>
      <c r="X7" s="90"/>
      <c r="Y7" s="90"/>
      <c r="Z7" s="90"/>
      <c r="AA7" s="90"/>
      <c r="AB7" s="118"/>
      <c r="AC7" s="118"/>
      <c r="AD7" s="89"/>
      <c r="AE7" s="88"/>
      <c r="AF7" s="87"/>
      <c r="AG7" s="87"/>
      <c r="AH7" s="87"/>
      <c r="AI7" s="87"/>
      <c r="AJ7" s="88"/>
      <c r="AK7" s="88"/>
      <c r="AL7" s="88"/>
      <c r="AM7" s="87"/>
      <c r="AN7" s="87"/>
      <c r="AO7" s="87"/>
      <c r="AP7" s="105"/>
      <c r="AR7" s="65"/>
      <c r="AS7" s="65"/>
      <c r="AT7" s="65"/>
      <c r="AU7" s="65"/>
      <c r="AV7" s="133"/>
      <c r="AW7" s="750"/>
      <c r="AX7" s="750"/>
      <c r="AY7" s="750"/>
      <c r="AZ7" s="750"/>
      <c r="BA7" s="750"/>
      <c r="BB7" s="750"/>
      <c r="BC7" s="750"/>
      <c r="BD7" s="750"/>
      <c r="BE7" s="750"/>
      <c r="BF7" s="750"/>
    </row>
    <row r="8" spans="1:58" ht="20.25">
      <c r="A8" s="779" t="s">
        <v>129</v>
      </c>
      <c r="B8" s="779"/>
      <c r="C8" s="779"/>
      <c r="D8" s="779"/>
      <c r="E8" s="779"/>
      <c r="F8" s="779"/>
      <c r="G8" s="779"/>
      <c r="H8" s="141"/>
      <c r="I8" s="141"/>
      <c r="J8" s="135"/>
      <c r="K8" s="135"/>
      <c r="L8" s="142"/>
      <c r="M8" s="85"/>
      <c r="N8" s="84"/>
      <c r="O8" s="84"/>
      <c r="P8" s="84"/>
      <c r="Q8" s="84"/>
      <c r="R8" s="84"/>
      <c r="S8" s="84"/>
      <c r="T8" s="84"/>
      <c r="U8" s="748" t="s">
        <v>86</v>
      </c>
      <c r="V8" s="748"/>
      <c r="W8" s="748"/>
      <c r="X8" s="748"/>
      <c r="Y8" s="748"/>
      <c r="Z8" s="748"/>
      <c r="AA8" s="748"/>
      <c r="AB8" s="748"/>
      <c r="AC8" s="748"/>
      <c r="AD8" s="748"/>
      <c r="AE8" s="748"/>
      <c r="AF8" s="748"/>
      <c r="AG8" s="748"/>
      <c r="AH8" s="748"/>
      <c r="AI8" s="748"/>
      <c r="AJ8" s="748"/>
      <c r="AK8" s="748"/>
      <c r="AL8" s="748"/>
      <c r="AM8" s="748"/>
      <c r="AN8" s="748"/>
      <c r="AO8" s="748"/>
      <c r="AP8" s="749"/>
      <c r="AQ8" s="65"/>
      <c r="AR8" s="65" t="s">
        <v>70</v>
      </c>
      <c r="AS8" s="65"/>
      <c r="AT8" s="65"/>
      <c r="AU8" s="65"/>
      <c r="AV8" s="133"/>
      <c r="AW8" s="751"/>
      <c r="AX8" s="751"/>
      <c r="AY8" s="751"/>
      <c r="AZ8" s="751"/>
      <c r="BA8" s="751"/>
      <c r="BB8" s="751"/>
      <c r="BC8" s="751"/>
      <c r="BD8" s="751"/>
      <c r="BE8" s="751"/>
      <c r="BF8" s="751"/>
    </row>
    <row r="9" spans="1:48" ht="17.25" customHeight="1">
      <c r="A9" s="783" t="s">
        <v>130</v>
      </c>
      <c r="B9" s="783"/>
      <c r="C9" s="783"/>
      <c r="D9" s="783"/>
      <c r="E9" s="783"/>
      <c r="F9" s="783"/>
      <c r="G9" s="783"/>
      <c r="H9" s="783"/>
      <c r="I9" s="783"/>
      <c r="J9" s="136"/>
      <c r="K9" s="136"/>
      <c r="L9" s="141"/>
      <c r="M9" s="82"/>
      <c r="N9" s="106" t="s">
        <v>100</v>
      </c>
      <c r="O9" s="106"/>
      <c r="P9" s="106"/>
      <c r="Q9" s="106"/>
      <c r="R9" s="106"/>
      <c r="S9" s="106"/>
      <c r="T9" s="106"/>
      <c r="AQ9" s="106"/>
      <c r="AS9" s="65"/>
      <c r="AT9" s="65"/>
      <c r="AU9" s="65"/>
      <c r="AV9" s="65"/>
    </row>
    <row r="10" spans="1:58" ht="21" customHeight="1">
      <c r="A10" s="783"/>
      <c r="B10" s="783"/>
      <c r="C10" s="783"/>
      <c r="D10" s="783"/>
      <c r="E10" s="783"/>
      <c r="F10" s="783"/>
      <c r="G10" s="783"/>
      <c r="H10" s="783"/>
      <c r="I10" s="783"/>
      <c r="J10" s="141"/>
      <c r="K10" s="141"/>
      <c r="L10" s="141"/>
      <c r="M10" s="6"/>
      <c r="N10" s="35"/>
      <c r="O10" s="35"/>
      <c r="P10" s="35"/>
      <c r="Q10" s="35"/>
      <c r="R10" s="1"/>
      <c r="S10" s="1"/>
      <c r="T10" s="35"/>
      <c r="U10" s="128"/>
      <c r="V10" s="743" t="s">
        <v>166</v>
      </c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743"/>
      <c r="AH10" s="743"/>
      <c r="AI10" s="743"/>
      <c r="AJ10" s="743"/>
      <c r="AK10" s="743"/>
      <c r="AL10" s="743"/>
      <c r="AM10" s="34"/>
      <c r="AN10" s="34"/>
      <c r="AO10" s="34"/>
      <c r="AP10" s="106"/>
      <c r="AQ10" s="116"/>
      <c r="AR10" s="40" t="s">
        <v>64</v>
      </c>
      <c r="AT10" s="40"/>
      <c r="AU10" s="40"/>
      <c r="AV10" s="40"/>
      <c r="AW10" s="40"/>
      <c r="AX10" s="40"/>
      <c r="AY10" s="741" t="s">
        <v>63</v>
      </c>
      <c r="AZ10" s="741"/>
      <c r="BA10" s="741"/>
      <c r="BB10" s="741"/>
      <c r="BC10" s="741"/>
      <c r="BD10" s="741"/>
      <c r="BE10" s="741"/>
      <c r="BF10" s="741"/>
    </row>
    <row r="11" spans="1:58" ht="21" customHeight="1" thickBot="1">
      <c r="A11" s="780"/>
      <c r="B11" s="780"/>
      <c r="C11" s="780"/>
      <c r="D11" s="780"/>
      <c r="E11" s="780"/>
      <c r="F11" s="781" t="s">
        <v>131</v>
      </c>
      <c r="G11" s="781"/>
      <c r="H11" s="781"/>
      <c r="I11" s="781"/>
      <c r="J11" s="781"/>
      <c r="K11" s="781"/>
      <c r="L11" s="781"/>
      <c r="M11" s="6"/>
      <c r="N11" s="35"/>
      <c r="O11" s="35"/>
      <c r="P11" s="35"/>
      <c r="Q11" s="35"/>
      <c r="R11" s="744" t="s">
        <v>87</v>
      </c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744"/>
      <c r="AQ11" s="116"/>
      <c r="AR11" s="40"/>
      <c r="AT11" s="40"/>
      <c r="AU11" s="40"/>
      <c r="AV11" s="40"/>
      <c r="AW11" s="40"/>
      <c r="AX11" s="40"/>
      <c r="AY11" s="44"/>
      <c r="AZ11" s="44"/>
      <c r="BA11" s="44"/>
      <c r="BB11" s="44"/>
      <c r="BC11" s="44"/>
      <c r="BD11" s="44"/>
      <c r="BE11" s="44"/>
      <c r="BF11" s="44"/>
    </row>
    <row r="12" spans="1:58" ht="17.25" customHeight="1">
      <c r="A12" s="71"/>
      <c r="B12" s="70"/>
      <c r="C12" s="107"/>
      <c r="D12" s="107"/>
      <c r="E12" s="107"/>
      <c r="F12" s="70"/>
      <c r="G12" s="70"/>
      <c r="H12" s="70"/>
      <c r="I12" s="70"/>
      <c r="J12" s="70"/>
      <c r="K12" s="69"/>
      <c r="L12" s="68"/>
      <c r="M12" s="68"/>
      <c r="O12" s="131"/>
      <c r="P12" s="131"/>
      <c r="Q12" s="131"/>
      <c r="R12" s="131"/>
      <c r="S12" s="131" t="s">
        <v>71</v>
      </c>
      <c r="T12" s="131"/>
      <c r="U12" s="131"/>
      <c r="V12" s="131"/>
      <c r="W12" s="131"/>
      <c r="X12" s="131"/>
      <c r="Y12" s="131"/>
      <c r="Z12" s="757" t="s">
        <v>225</v>
      </c>
      <c r="AA12" s="758"/>
      <c r="AB12" s="758"/>
      <c r="AC12" s="758"/>
      <c r="AD12" s="758"/>
      <c r="AE12" s="758"/>
      <c r="AF12" s="758"/>
      <c r="AG12" s="758"/>
      <c r="AH12" s="758"/>
      <c r="AI12" s="758"/>
      <c r="AJ12" s="758"/>
      <c r="AK12" s="758"/>
      <c r="AL12" s="758"/>
      <c r="AM12" s="758"/>
      <c r="AN12" s="758"/>
      <c r="AO12" s="81"/>
      <c r="AP12" s="81"/>
      <c r="AQ12" s="81"/>
      <c r="AR12" s="79" t="s">
        <v>62</v>
      </c>
      <c r="AS12" s="80"/>
      <c r="AU12" s="79"/>
      <c r="AV12" s="772" t="s">
        <v>61</v>
      </c>
      <c r="AW12" s="772"/>
      <c r="AX12" s="772"/>
      <c r="AY12" s="772"/>
      <c r="AZ12" s="772"/>
      <c r="BA12" s="772"/>
      <c r="BB12" s="772"/>
      <c r="BC12" s="772"/>
      <c r="BD12" s="772"/>
      <c r="BE12" s="772"/>
      <c r="BF12" s="772"/>
    </row>
    <row r="13" spans="1:58" s="72" customFormat="1" ht="17.25" customHeight="1">
      <c r="A13" s="77"/>
      <c r="B13" s="78"/>
      <c r="C13" s="108"/>
      <c r="D13" s="108"/>
      <c r="E13" s="108"/>
      <c r="F13" s="78"/>
      <c r="G13" s="78"/>
      <c r="H13" s="78"/>
      <c r="I13" s="78"/>
      <c r="J13" s="78"/>
      <c r="K13" s="77"/>
      <c r="L13" s="76"/>
      <c r="M13" s="76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44" t="s">
        <v>226</v>
      </c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744"/>
      <c r="AL13" s="744"/>
      <c r="AM13" s="744"/>
      <c r="AN13" s="744"/>
      <c r="AO13" s="74"/>
      <c r="AP13" s="74"/>
      <c r="AQ13" s="74"/>
      <c r="AR13" s="74"/>
      <c r="AS13" s="53"/>
      <c r="AT13" s="53"/>
      <c r="AU13" s="53"/>
      <c r="AV13" s="53"/>
      <c r="AW13" s="53"/>
      <c r="AX13" s="53"/>
      <c r="AY13" s="73" t="s">
        <v>88</v>
      </c>
      <c r="AZ13" s="53"/>
      <c r="BB13" s="73"/>
      <c r="BC13" s="73"/>
      <c r="BD13" s="73"/>
      <c r="BE13" s="73"/>
      <c r="BF13" s="73"/>
    </row>
    <row r="14" spans="1:58" ht="19.5" customHeight="1">
      <c r="A14" s="71"/>
      <c r="B14" s="70"/>
      <c r="C14" s="107"/>
      <c r="D14" s="107"/>
      <c r="E14" s="107"/>
      <c r="F14" s="70"/>
      <c r="G14" s="70"/>
      <c r="H14" s="70"/>
      <c r="I14" s="70"/>
      <c r="J14" s="70"/>
      <c r="K14" s="69"/>
      <c r="L14" s="68"/>
      <c r="M14" s="68"/>
      <c r="O14" s="132"/>
      <c r="P14" s="132"/>
      <c r="Q14" s="132"/>
      <c r="R14" s="132"/>
      <c r="S14" s="132" t="s">
        <v>72</v>
      </c>
      <c r="T14" s="132"/>
      <c r="U14" s="132"/>
      <c r="V14" s="132"/>
      <c r="W14" s="132"/>
      <c r="X14" s="132"/>
      <c r="Y14" s="132"/>
      <c r="Z14" s="363" t="s">
        <v>168</v>
      </c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67"/>
      <c r="AU14" s="36"/>
      <c r="AZ14" s="22"/>
      <c r="BA14" s="66"/>
      <c r="BB14" s="66"/>
      <c r="BC14" s="66"/>
      <c r="BD14" s="66"/>
      <c r="BE14" s="66"/>
      <c r="BF14" s="66"/>
    </row>
    <row r="15" spans="1:50" ht="28.5" customHeight="1" thickBot="1">
      <c r="A15" s="65" t="s">
        <v>60</v>
      </c>
      <c r="B15" s="65"/>
      <c r="C15" s="106"/>
      <c r="D15" s="106"/>
      <c r="E15" s="106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47" t="s">
        <v>59</v>
      </c>
      <c r="V15" s="647"/>
      <c r="W15" s="647"/>
      <c r="X15" s="647"/>
      <c r="Y15" s="647"/>
      <c r="Z15" s="647"/>
      <c r="AA15" s="647"/>
      <c r="AB15" s="647"/>
      <c r="AC15" s="647"/>
      <c r="AD15" s="647"/>
      <c r="AE15" s="647"/>
      <c r="AF15" s="647"/>
      <c r="AG15" s="647"/>
      <c r="AH15" s="647"/>
      <c r="AI15" s="647"/>
      <c r="AJ15" s="647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36"/>
    </row>
    <row r="16" spans="2:57" ht="18" customHeight="1">
      <c r="B16" s="44"/>
      <c r="C16" s="44"/>
      <c r="D16" s="761" t="s">
        <v>36</v>
      </c>
      <c r="E16" s="763" t="s">
        <v>58</v>
      </c>
      <c r="F16" s="764"/>
      <c r="G16" s="764"/>
      <c r="H16" s="765"/>
      <c r="I16" s="766" t="s">
        <v>57</v>
      </c>
      <c r="J16" s="767"/>
      <c r="K16" s="767"/>
      <c r="L16" s="767"/>
      <c r="M16" s="768"/>
      <c r="N16" s="737" t="s">
        <v>56</v>
      </c>
      <c r="O16" s="738"/>
      <c r="P16" s="738"/>
      <c r="Q16" s="738"/>
      <c r="R16" s="739"/>
      <c r="S16" s="737" t="s">
        <v>55</v>
      </c>
      <c r="T16" s="738"/>
      <c r="U16" s="738"/>
      <c r="V16" s="739"/>
      <c r="W16" s="731" t="s">
        <v>54</v>
      </c>
      <c r="X16" s="732"/>
      <c r="Y16" s="732"/>
      <c r="Z16" s="732"/>
      <c r="AA16" s="733"/>
      <c r="AB16" s="731" t="s">
        <v>53</v>
      </c>
      <c r="AC16" s="732"/>
      <c r="AD16" s="732"/>
      <c r="AE16" s="733"/>
      <c r="AF16" s="731" t="s">
        <v>52</v>
      </c>
      <c r="AG16" s="732"/>
      <c r="AH16" s="732"/>
      <c r="AI16" s="733"/>
      <c r="AJ16" s="731" t="s">
        <v>51</v>
      </c>
      <c r="AK16" s="732"/>
      <c r="AL16" s="732"/>
      <c r="AM16" s="733"/>
      <c r="AN16" s="731" t="s">
        <v>50</v>
      </c>
      <c r="AO16" s="732"/>
      <c r="AP16" s="732"/>
      <c r="AQ16" s="733"/>
      <c r="AR16" s="731" t="s">
        <v>49</v>
      </c>
      <c r="AS16" s="732"/>
      <c r="AT16" s="732"/>
      <c r="AU16" s="733"/>
      <c r="AV16" s="731" t="s">
        <v>48</v>
      </c>
      <c r="AW16" s="732"/>
      <c r="AX16" s="732"/>
      <c r="AY16" s="733"/>
      <c r="AZ16" s="731" t="s">
        <v>47</v>
      </c>
      <c r="BA16" s="732"/>
      <c r="BB16" s="732"/>
      <c r="BC16" s="732"/>
      <c r="BD16" s="733"/>
      <c r="BE16" s="44"/>
    </row>
    <row r="17" spans="2:57" ht="18" customHeight="1" thickBot="1">
      <c r="B17" s="44"/>
      <c r="C17" s="44"/>
      <c r="D17" s="762"/>
      <c r="E17" s="109">
        <v>1</v>
      </c>
      <c r="F17" s="110">
        <f aca="true" t="shared" si="0" ref="F17:BD17">E17+1</f>
        <v>2</v>
      </c>
      <c r="G17" s="61">
        <f t="shared" si="0"/>
        <v>3</v>
      </c>
      <c r="H17" s="60">
        <f t="shared" si="0"/>
        <v>4</v>
      </c>
      <c r="I17" s="125">
        <f t="shared" si="0"/>
        <v>5</v>
      </c>
      <c r="J17" s="126">
        <f t="shared" si="0"/>
        <v>6</v>
      </c>
      <c r="K17" s="126">
        <f t="shared" si="0"/>
        <v>7</v>
      </c>
      <c r="L17" s="126">
        <f t="shared" si="0"/>
        <v>8</v>
      </c>
      <c r="M17" s="127">
        <f t="shared" si="0"/>
        <v>9</v>
      </c>
      <c r="N17" s="63">
        <f t="shared" si="0"/>
        <v>10</v>
      </c>
      <c r="O17" s="61">
        <f t="shared" si="0"/>
        <v>11</v>
      </c>
      <c r="P17" s="61">
        <f t="shared" si="0"/>
        <v>12</v>
      </c>
      <c r="Q17" s="61">
        <f t="shared" si="0"/>
        <v>13</v>
      </c>
      <c r="R17" s="60">
        <f t="shared" si="0"/>
        <v>14</v>
      </c>
      <c r="S17" s="63">
        <f t="shared" si="0"/>
        <v>15</v>
      </c>
      <c r="T17" s="61">
        <f t="shared" si="0"/>
        <v>16</v>
      </c>
      <c r="U17" s="61">
        <f t="shared" si="0"/>
        <v>17</v>
      </c>
      <c r="V17" s="60">
        <f t="shared" si="0"/>
        <v>18</v>
      </c>
      <c r="W17" s="63">
        <f t="shared" si="0"/>
        <v>19</v>
      </c>
      <c r="X17" s="61">
        <f t="shared" si="0"/>
        <v>20</v>
      </c>
      <c r="Y17" s="61">
        <f t="shared" si="0"/>
        <v>21</v>
      </c>
      <c r="Z17" s="61">
        <f t="shared" si="0"/>
        <v>22</v>
      </c>
      <c r="AA17" s="60">
        <f t="shared" si="0"/>
        <v>23</v>
      </c>
      <c r="AB17" s="63">
        <f t="shared" si="0"/>
        <v>24</v>
      </c>
      <c r="AC17" s="119">
        <f t="shared" si="0"/>
        <v>25</v>
      </c>
      <c r="AD17" s="119">
        <f t="shared" si="0"/>
        <v>26</v>
      </c>
      <c r="AE17" s="60">
        <f t="shared" si="0"/>
        <v>27</v>
      </c>
      <c r="AF17" s="64">
        <f t="shared" si="0"/>
        <v>28</v>
      </c>
      <c r="AG17" s="61">
        <f t="shared" si="0"/>
        <v>29</v>
      </c>
      <c r="AH17" s="61">
        <f t="shared" si="0"/>
        <v>30</v>
      </c>
      <c r="AI17" s="60">
        <f t="shared" si="0"/>
        <v>31</v>
      </c>
      <c r="AJ17" s="64">
        <f t="shared" si="0"/>
        <v>32</v>
      </c>
      <c r="AK17" s="61">
        <f t="shared" si="0"/>
        <v>33</v>
      </c>
      <c r="AL17" s="61">
        <f t="shared" si="0"/>
        <v>34</v>
      </c>
      <c r="AM17" s="60">
        <f t="shared" si="0"/>
        <v>35</v>
      </c>
      <c r="AN17" s="64">
        <f t="shared" si="0"/>
        <v>36</v>
      </c>
      <c r="AO17" s="61">
        <f t="shared" si="0"/>
        <v>37</v>
      </c>
      <c r="AP17" s="61">
        <f t="shared" si="0"/>
        <v>38</v>
      </c>
      <c r="AQ17" s="60">
        <f t="shared" si="0"/>
        <v>39</v>
      </c>
      <c r="AR17" s="64">
        <f t="shared" si="0"/>
        <v>40</v>
      </c>
      <c r="AS17" s="61">
        <f t="shared" si="0"/>
        <v>41</v>
      </c>
      <c r="AT17" s="61">
        <f t="shared" si="0"/>
        <v>42</v>
      </c>
      <c r="AU17" s="60">
        <f t="shared" si="0"/>
        <v>43</v>
      </c>
      <c r="AV17" s="63">
        <f t="shared" si="0"/>
        <v>44</v>
      </c>
      <c r="AW17" s="62">
        <f t="shared" si="0"/>
        <v>45</v>
      </c>
      <c r="AX17" s="61">
        <f t="shared" si="0"/>
        <v>46</v>
      </c>
      <c r="AY17" s="60">
        <f t="shared" si="0"/>
        <v>47</v>
      </c>
      <c r="AZ17" s="63">
        <f t="shared" si="0"/>
        <v>48</v>
      </c>
      <c r="BA17" s="62">
        <f t="shared" si="0"/>
        <v>49</v>
      </c>
      <c r="BB17" s="61">
        <f t="shared" si="0"/>
        <v>50</v>
      </c>
      <c r="BC17" s="61">
        <f t="shared" si="0"/>
        <v>51</v>
      </c>
      <c r="BD17" s="60">
        <f t="shared" si="0"/>
        <v>52</v>
      </c>
      <c r="BE17" s="44"/>
    </row>
    <row r="18" spans="2:57" ht="15.75" customHeight="1" thickTop="1">
      <c r="B18" s="44"/>
      <c r="C18" s="44"/>
      <c r="D18" s="163" t="s">
        <v>27</v>
      </c>
      <c r="E18" s="164"/>
      <c r="F18" s="165"/>
      <c r="G18" s="166"/>
      <c r="H18" s="167"/>
      <c r="I18" s="168"/>
      <c r="J18" s="169"/>
      <c r="K18" s="169">
        <v>18</v>
      </c>
      <c r="L18" s="169"/>
      <c r="M18" s="170"/>
      <c r="N18" s="171"/>
      <c r="O18" s="58"/>
      <c r="P18" s="58"/>
      <c r="Q18" s="58"/>
      <c r="R18" s="172"/>
      <c r="S18" s="171"/>
      <c r="T18" s="58"/>
      <c r="U18" s="58"/>
      <c r="V18" s="172"/>
      <c r="W18" s="58" t="s">
        <v>44</v>
      </c>
      <c r="X18" s="58" t="s">
        <v>44</v>
      </c>
      <c r="Y18" s="58" t="s">
        <v>38</v>
      </c>
      <c r="Z18" s="58" t="s">
        <v>38</v>
      </c>
      <c r="AA18" s="172"/>
      <c r="AB18" s="171"/>
      <c r="AC18" s="58"/>
      <c r="AD18" s="58"/>
      <c r="AE18" s="172"/>
      <c r="AF18" s="171"/>
      <c r="AG18" s="58">
        <v>18</v>
      </c>
      <c r="AH18" s="173"/>
      <c r="AI18" s="172"/>
      <c r="AJ18" s="171"/>
      <c r="AK18" s="58"/>
      <c r="AL18" s="58"/>
      <c r="AM18" s="172"/>
      <c r="AN18" s="171"/>
      <c r="AO18" s="58"/>
      <c r="AP18" s="58"/>
      <c r="AQ18" s="172"/>
      <c r="AR18" s="171"/>
      <c r="AS18" s="58" t="s">
        <v>44</v>
      </c>
      <c r="AT18" s="58" t="s">
        <v>44</v>
      </c>
      <c r="AU18" s="58" t="s">
        <v>38</v>
      </c>
      <c r="AV18" s="171" t="s">
        <v>38</v>
      </c>
      <c r="AW18" s="58" t="s">
        <v>38</v>
      </c>
      <c r="AX18" s="58" t="s">
        <v>38</v>
      </c>
      <c r="AY18" s="172" t="s">
        <v>38</v>
      </c>
      <c r="AZ18" s="171" t="s">
        <v>38</v>
      </c>
      <c r="BA18" s="58" t="s">
        <v>38</v>
      </c>
      <c r="BB18" s="58" t="s">
        <v>38</v>
      </c>
      <c r="BC18" s="58" t="s">
        <v>38</v>
      </c>
      <c r="BD18" s="172" t="s">
        <v>38</v>
      </c>
      <c r="BE18" s="44"/>
    </row>
    <row r="19" spans="2:57" ht="15.75" customHeight="1">
      <c r="B19" s="44"/>
      <c r="C19" s="44"/>
      <c r="D19" s="174" t="s">
        <v>26</v>
      </c>
      <c r="E19" s="175"/>
      <c r="F19" s="176"/>
      <c r="G19" s="177"/>
      <c r="H19" s="178"/>
      <c r="I19" s="179"/>
      <c r="J19" s="180"/>
      <c r="K19" s="180">
        <v>18</v>
      </c>
      <c r="L19" s="180"/>
      <c r="M19" s="181"/>
      <c r="N19" s="179"/>
      <c r="O19" s="180"/>
      <c r="P19" s="180"/>
      <c r="Q19" s="180"/>
      <c r="R19" s="181"/>
      <c r="S19" s="179"/>
      <c r="T19" s="180"/>
      <c r="U19" s="180"/>
      <c r="V19" s="181"/>
      <c r="W19" s="58" t="s">
        <v>44</v>
      </c>
      <c r="X19" s="58" t="s">
        <v>44</v>
      </c>
      <c r="Y19" s="58" t="s">
        <v>38</v>
      </c>
      <c r="Z19" s="58" t="s">
        <v>38</v>
      </c>
      <c r="AA19" s="172"/>
      <c r="AB19" s="179"/>
      <c r="AC19" s="180"/>
      <c r="AD19" s="180"/>
      <c r="AE19" s="181"/>
      <c r="AF19" s="179"/>
      <c r="AG19" s="180">
        <v>18</v>
      </c>
      <c r="AH19" s="182"/>
      <c r="AI19" s="181"/>
      <c r="AJ19" s="179"/>
      <c r="AK19" s="180"/>
      <c r="AL19" s="180"/>
      <c r="AM19" s="181"/>
      <c r="AN19" s="179"/>
      <c r="AO19" s="180"/>
      <c r="AP19" s="180"/>
      <c r="AQ19" s="181"/>
      <c r="AR19" s="179"/>
      <c r="AS19" s="58" t="s">
        <v>44</v>
      </c>
      <c r="AT19" s="58" t="s">
        <v>44</v>
      </c>
      <c r="AU19" s="58" t="s">
        <v>38</v>
      </c>
      <c r="AV19" s="171" t="s">
        <v>38</v>
      </c>
      <c r="AW19" s="58" t="s">
        <v>38</v>
      </c>
      <c r="AX19" s="58" t="s">
        <v>38</v>
      </c>
      <c r="AY19" s="172" t="s">
        <v>38</v>
      </c>
      <c r="AZ19" s="183" t="s">
        <v>38</v>
      </c>
      <c r="BA19" s="180" t="s">
        <v>38</v>
      </c>
      <c r="BB19" s="180" t="s">
        <v>38</v>
      </c>
      <c r="BC19" s="180" t="s">
        <v>38</v>
      </c>
      <c r="BD19" s="184" t="s">
        <v>38</v>
      </c>
      <c r="BE19" s="44"/>
    </row>
    <row r="20" spans="2:57" ht="15.75" customHeight="1">
      <c r="B20" s="44"/>
      <c r="C20" s="44"/>
      <c r="D20" s="174" t="s">
        <v>24</v>
      </c>
      <c r="E20" s="175"/>
      <c r="F20" s="176"/>
      <c r="G20" s="177"/>
      <c r="H20" s="178"/>
      <c r="I20" s="179"/>
      <c r="J20" s="180"/>
      <c r="K20" s="180">
        <v>18</v>
      </c>
      <c r="L20" s="180"/>
      <c r="M20" s="181"/>
      <c r="N20" s="179"/>
      <c r="O20" s="180"/>
      <c r="P20" s="180"/>
      <c r="Q20" s="180"/>
      <c r="R20" s="181"/>
      <c r="S20" s="179"/>
      <c r="T20" s="180"/>
      <c r="U20" s="180"/>
      <c r="V20" s="181"/>
      <c r="W20" s="58" t="s">
        <v>44</v>
      </c>
      <c r="X20" s="58" t="s">
        <v>44</v>
      </c>
      <c r="Y20" s="58" t="s">
        <v>38</v>
      </c>
      <c r="Z20" s="58" t="s">
        <v>38</v>
      </c>
      <c r="AA20" s="172"/>
      <c r="AB20" s="179"/>
      <c r="AC20" s="180"/>
      <c r="AD20" s="180"/>
      <c r="AE20" s="181"/>
      <c r="AF20" s="179"/>
      <c r="AG20" s="180">
        <v>18</v>
      </c>
      <c r="AH20" s="182"/>
      <c r="AI20" s="185"/>
      <c r="AJ20" s="186"/>
      <c r="AK20" s="187"/>
      <c r="AL20" s="187"/>
      <c r="AM20" s="185"/>
      <c r="AN20" s="171"/>
      <c r="AO20" s="58"/>
      <c r="AP20" s="58"/>
      <c r="AQ20" s="172"/>
      <c r="AR20" s="171"/>
      <c r="AS20" s="58" t="s">
        <v>44</v>
      </c>
      <c r="AT20" s="58" t="s">
        <v>44</v>
      </c>
      <c r="AU20" s="58" t="s">
        <v>38</v>
      </c>
      <c r="AV20" s="171" t="s">
        <v>38</v>
      </c>
      <c r="AW20" s="188" t="s">
        <v>38</v>
      </c>
      <c r="AX20" s="180" t="s">
        <v>38</v>
      </c>
      <c r="AY20" s="188" t="s">
        <v>38</v>
      </c>
      <c r="AZ20" s="183" t="s">
        <v>38</v>
      </c>
      <c r="BA20" s="180" t="s">
        <v>38</v>
      </c>
      <c r="BB20" s="180" t="s">
        <v>38</v>
      </c>
      <c r="BC20" s="180" t="s">
        <v>38</v>
      </c>
      <c r="BD20" s="189" t="s">
        <v>38</v>
      </c>
      <c r="BE20" s="44"/>
    </row>
    <row r="21" spans="3:59" ht="15.75" customHeight="1" thickBot="1">
      <c r="C21" s="1"/>
      <c r="D21" s="190" t="s">
        <v>23</v>
      </c>
      <c r="E21" s="191"/>
      <c r="F21" s="192"/>
      <c r="G21" s="193"/>
      <c r="H21" s="194"/>
      <c r="I21" s="195"/>
      <c r="J21" s="196"/>
      <c r="K21" s="196">
        <v>18</v>
      </c>
      <c r="L21" s="196"/>
      <c r="M21" s="197"/>
      <c r="N21" s="195"/>
      <c r="O21" s="196"/>
      <c r="P21" s="196"/>
      <c r="Q21" s="196"/>
      <c r="R21" s="197"/>
      <c r="S21" s="195"/>
      <c r="T21" s="196"/>
      <c r="U21" s="196"/>
      <c r="V21" s="197"/>
      <c r="W21" s="195" t="s">
        <v>44</v>
      </c>
      <c r="X21" s="196" t="s">
        <v>44</v>
      </c>
      <c r="Y21" s="198" t="s">
        <v>38</v>
      </c>
      <c r="Z21" s="198" t="s">
        <v>38</v>
      </c>
      <c r="AA21" s="199"/>
      <c r="AB21" s="195"/>
      <c r="AC21" s="196"/>
      <c r="AD21" s="196"/>
      <c r="AE21" s="197"/>
      <c r="AF21" s="195"/>
      <c r="AG21" s="196">
        <v>9</v>
      </c>
      <c r="AH21" s="200"/>
      <c r="AI21" s="197"/>
      <c r="AJ21" s="201" t="s">
        <v>44</v>
      </c>
      <c r="AK21" s="196" t="s">
        <v>42</v>
      </c>
      <c r="AL21" s="196" t="s">
        <v>42</v>
      </c>
      <c r="AM21" s="197" t="s">
        <v>42</v>
      </c>
      <c r="AN21" s="201" t="s">
        <v>42</v>
      </c>
      <c r="AO21" s="196" t="s">
        <v>42</v>
      </c>
      <c r="AP21" s="196" t="s">
        <v>40</v>
      </c>
      <c r="AQ21" s="202" t="s">
        <v>40</v>
      </c>
      <c r="AR21" s="201" t="s">
        <v>40</v>
      </c>
      <c r="AS21" s="196" t="s">
        <v>40</v>
      </c>
      <c r="AT21" s="196" t="s">
        <v>228</v>
      </c>
      <c r="AU21" s="197" t="s">
        <v>228</v>
      </c>
      <c r="AV21" s="195"/>
      <c r="AW21" s="202"/>
      <c r="AX21" s="196"/>
      <c r="AY21" s="197"/>
      <c r="AZ21" s="195"/>
      <c r="BA21" s="202"/>
      <c r="BB21" s="196"/>
      <c r="BC21" s="196"/>
      <c r="BD21" s="197"/>
      <c r="BE21" s="22"/>
      <c r="BF21" s="22"/>
      <c r="BG21" s="22"/>
    </row>
    <row r="22" spans="5:40" s="53" customFormat="1" ht="15.75">
      <c r="E22" s="56" t="s">
        <v>46</v>
      </c>
      <c r="F22" s="111"/>
      <c r="G22" s="111"/>
      <c r="H22" s="111"/>
      <c r="I22" s="59"/>
      <c r="J22" s="54" t="s">
        <v>45</v>
      </c>
      <c r="K22" s="54"/>
      <c r="L22" s="54"/>
      <c r="M22" s="58" t="s">
        <v>44</v>
      </c>
      <c r="N22" s="54" t="s">
        <v>43</v>
      </c>
      <c r="O22" s="54"/>
      <c r="P22" s="54"/>
      <c r="R22" s="58" t="s">
        <v>42</v>
      </c>
      <c r="S22" s="54" t="s">
        <v>41</v>
      </c>
      <c r="T22" s="54"/>
      <c r="U22" s="54"/>
      <c r="V22" s="58" t="s">
        <v>40</v>
      </c>
      <c r="W22" s="734" t="s">
        <v>39</v>
      </c>
      <c r="X22" s="735"/>
      <c r="Y22" s="735"/>
      <c r="Z22" s="735"/>
      <c r="AA22" s="735"/>
      <c r="AB22" s="736"/>
      <c r="AC22" s="58" t="s">
        <v>228</v>
      </c>
      <c r="AD22" s="734" t="s">
        <v>230</v>
      </c>
      <c r="AE22" s="735"/>
      <c r="AF22" s="735"/>
      <c r="AG22" s="735"/>
      <c r="AH22" s="735"/>
      <c r="AI22" s="735"/>
      <c r="AJ22" s="735"/>
      <c r="AK22" s="735"/>
      <c r="AL22" s="736"/>
      <c r="AM22" s="57" t="s">
        <v>38</v>
      </c>
      <c r="AN22" s="53" t="s">
        <v>37</v>
      </c>
    </row>
    <row r="23" spans="1:54" s="53" customFormat="1" ht="5.25" customHeight="1">
      <c r="A23" s="56"/>
      <c r="C23" s="111"/>
      <c r="D23" s="111"/>
      <c r="E23" s="111"/>
      <c r="F23" s="54"/>
      <c r="G23" s="54"/>
      <c r="H23" s="54"/>
      <c r="I23" s="48"/>
      <c r="J23" s="48"/>
      <c r="AB23" s="54"/>
      <c r="AC23" s="54"/>
      <c r="AE23" s="54"/>
      <c r="AF23" s="54"/>
      <c r="AH23" s="49"/>
      <c r="AI23" s="54"/>
      <c r="AJ23" s="54"/>
      <c r="AK23" s="54"/>
      <c r="AL23" s="54"/>
      <c r="AM23" s="54"/>
      <c r="AN23" s="55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</row>
    <row r="24" spans="3:57" s="50" customFormat="1" ht="20.25" customHeight="1" thickBot="1">
      <c r="C24" s="104"/>
      <c r="D24" s="759" t="s">
        <v>75</v>
      </c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V24" s="103"/>
      <c r="W24" s="103"/>
      <c r="X24" s="647" t="s">
        <v>74</v>
      </c>
      <c r="Y24" s="647"/>
      <c r="Z24" s="647"/>
      <c r="AA24" s="647"/>
      <c r="AB24" s="647"/>
      <c r="AC24" s="647"/>
      <c r="AD24" s="647"/>
      <c r="AE24" s="647"/>
      <c r="AF24" s="647"/>
      <c r="AG24" s="647"/>
      <c r="AH24" s="52"/>
      <c r="AI24" s="51"/>
      <c r="AJ24" s="51"/>
      <c r="AK24" s="51"/>
      <c r="AL24" s="51"/>
      <c r="AM24" s="705" t="s">
        <v>93</v>
      </c>
      <c r="AN24" s="705"/>
      <c r="AO24" s="705"/>
      <c r="AP24" s="705"/>
      <c r="AQ24" s="705"/>
      <c r="AR24" s="705"/>
      <c r="AS24" s="705"/>
      <c r="AT24" s="705"/>
      <c r="AU24" s="705"/>
      <c r="AV24" s="705"/>
      <c r="AW24" s="705"/>
      <c r="AX24" s="705"/>
      <c r="AY24" s="705"/>
      <c r="AZ24" s="705"/>
      <c r="BA24" s="705"/>
      <c r="BB24" s="705"/>
      <c r="BC24" s="705"/>
      <c r="BD24" s="705"/>
      <c r="BE24" s="705"/>
    </row>
    <row r="25" spans="4:56" s="50" customFormat="1" ht="22.5" customHeight="1">
      <c r="D25" s="706" t="s">
        <v>36</v>
      </c>
      <c r="E25" s="708" t="s">
        <v>77</v>
      </c>
      <c r="F25" s="709"/>
      <c r="G25" s="712" t="s">
        <v>76</v>
      </c>
      <c r="H25" s="713"/>
      <c r="I25" s="716" t="s">
        <v>35</v>
      </c>
      <c r="J25" s="713"/>
      <c r="K25" s="716" t="s">
        <v>237</v>
      </c>
      <c r="L25" s="713"/>
      <c r="M25" s="716" t="s">
        <v>4</v>
      </c>
      <c r="N25" s="712"/>
      <c r="O25" s="713"/>
      <c r="P25" s="718" t="s">
        <v>34</v>
      </c>
      <c r="Q25" s="719"/>
      <c r="R25" s="721" t="s">
        <v>33</v>
      </c>
      <c r="S25" s="722"/>
      <c r="W25" s="725" t="s">
        <v>32</v>
      </c>
      <c r="X25" s="726"/>
      <c r="Y25" s="726"/>
      <c r="Z25" s="726"/>
      <c r="AA25" s="726"/>
      <c r="AB25" s="727"/>
      <c r="AC25" s="697" t="s">
        <v>28</v>
      </c>
      <c r="AD25" s="697"/>
      <c r="AE25" s="697"/>
      <c r="AF25" s="699" t="s">
        <v>31</v>
      </c>
      <c r="AG25" s="700"/>
      <c r="AH25" s="701"/>
      <c r="AI25" s="51"/>
      <c r="AJ25" s="51"/>
      <c r="AK25" s="51"/>
      <c r="AL25" s="699" t="s">
        <v>30</v>
      </c>
      <c r="AM25" s="700"/>
      <c r="AN25" s="700"/>
      <c r="AO25" s="700"/>
      <c r="AP25" s="700"/>
      <c r="AQ25" s="700"/>
      <c r="AR25" s="700"/>
      <c r="AS25" s="701"/>
      <c r="AT25" s="687" t="s">
        <v>29</v>
      </c>
      <c r="AU25" s="688"/>
      <c r="AV25" s="688"/>
      <c r="AW25" s="688"/>
      <c r="AX25" s="688"/>
      <c r="AY25" s="688"/>
      <c r="AZ25" s="688"/>
      <c r="BA25" s="688"/>
      <c r="BB25" s="689"/>
      <c r="BC25" s="693" t="s">
        <v>28</v>
      </c>
      <c r="BD25" s="694"/>
    </row>
    <row r="26" spans="4:56" s="50" customFormat="1" ht="18" customHeight="1" thickBot="1">
      <c r="D26" s="707"/>
      <c r="E26" s="710"/>
      <c r="F26" s="711"/>
      <c r="G26" s="714"/>
      <c r="H26" s="715"/>
      <c r="I26" s="717"/>
      <c r="J26" s="715"/>
      <c r="K26" s="717"/>
      <c r="L26" s="715"/>
      <c r="M26" s="717"/>
      <c r="N26" s="714"/>
      <c r="O26" s="715"/>
      <c r="P26" s="720"/>
      <c r="Q26" s="720"/>
      <c r="R26" s="723"/>
      <c r="S26" s="724"/>
      <c r="W26" s="728"/>
      <c r="X26" s="729"/>
      <c r="Y26" s="729"/>
      <c r="Z26" s="729"/>
      <c r="AA26" s="729"/>
      <c r="AB26" s="730"/>
      <c r="AC26" s="698"/>
      <c r="AD26" s="698"/>
      <c r="AE26" s="698"/>
      <c r="AF26" s="702"/>
      <c r="AG26" s="703"/>
      <c r="AH26" s="704"/>
      <c r="AI26" s="51"/>
      <c r="AJ26" s="51"/>
      <c r="AK26" s="51"/>
      <c r="AL26" s="702"/>
      <c r="AM26" s="703"/>
      <c r="AN26" s="703"/>
      <c r="AO26" s="703"/>
      <c r="AP26" s="703"/>
      <c r="AQ26" s="703"/>
      <c r="AR26" s="703"/>
      <c r="AS26" s="704"/>
      <c r="AT26" s="690"/>
      <c r="AU26" s="691"/>
      <c r="AV26" s="691"/>
      <c r="AW26" s="691"/>
      <c r="AX26" s="691"/>
      <c r="AY26" s="691"/>
      <c r="AZ26" s="691"/>
      <c r="BA26" s="691"/>
      <c r="BB26" s="692"/>
      <c r="BC26" s="695"/>
      <c r="BD26" s="696"/>
    </row>
    <row r="27" spans="4:56" s="50" customFormat="1" ht="16.5" thickBot="1">
      <c r="D27" s="163" t="s">
        <v>27</v>
      </c>
      <c r="E27" s="681">
        <v>36</v>
      </c>
      <c r="F27" s="682"/>
      <c r="G27" s="683">
        <v>4</v>
      </c>
      <c r="H27" s="684"/>
      <c r="I27" s="685"/>
      <c r="J27" s="685"/>
      <c r="K27" s="674"/>
      <c r="L27" s="675"/>
      <c r="M27" s="674"/>
      <c r="N27" s="686"/>
      <c r="O27" s="675"/>
      <c r="P27" s="643">
        <v>12</v>
      </c>
      <c r="Q27" s="644"/>
      <c r="R27" s="674">
        <f>SUM(E27:Q27)</f>
        <v>52</v>
      </c>
      <c r="S27" s="675"/>
      <c r="T27" s="53"/>
      <c r="U27" s="53"/>
      <c r="V27" s="53"/>
      <c r="W27" s="769" t="s">
        <v>229</v>
      </c>
      <c r="X27" s="770"/>
      <c r="Y27" s="770"/>
      <c r="Z27" s="770"/>
      <c r="AA27" s="770"/>
      <c r="AB27" s="771"/>
      <c r="AC27" s="642" t="s">
        <v>25</v>
      </c>
      <c r="AD27" s="652"/>
      <c r="AE27" s="653"/>
      <c r="AF27" s="642" t="s">
        <v>92</v>
      </c>
      <c r="AG27" s="652"/>
      <c r="AH27" s="653"/>
      <c r="AI27" s="54"/>
      <c r="AJ27" s="54"/>
      <c r="AK27" s="54"/>
      <c r="AL27" s="649" t="s">
        <v>4</v>
      </c>
      <c r="AM27" s="650"/>
      <c r="AN27" s="650"/>
      <c r="AO27" s="650"/>
      <c r="AP27" s="650"/>
      <c r="AQ27" s="650"/>
      <c r="AR27" s="650"/>
      <c r="AS27" s="651"/>
      <c r="AT27" s="676" t="s">
        <v>133</v>
      </c>
      <c r="AU27" s="677"/>
      <c r="AV27" s="677"/>
      <c r="AW27" s="677"/>
      <c r="AX27" s="677"/>
      <c r="AY27" s="677"/>
      <c r="AZ27" s="677"/>
      <c r="BA27" s="677"/>
      <c r="BB27" s="678"/>
      <c r="BC27" s="679">
        <v>8</v>
      </c>
      <c r="BD27" s="680"/>
    </row>
    <row r="28" spans="4:56" s="50" customFormat="1" ht="16.5" thickBot="1">
      <c r="D28" s="174" t="s">
        <v>26</v>
      </c>
      <c r="E28" s="681">
        <v>36</v>
      </c>
      <c r="F28" s="682"/>
      <c r="G28" s="683">
        <v>4</v>
      </c>
      <c r="H28" s="684"/>
      <c r="I28" s="685"/>
      <c r="J28" s="685"/>
      <c r="K28" s="674"/>
      <c r="L28" s="675"/>
      <c r="M28" s="674"/>
      <c r="N28" s="686"/>
      <c r="O28" s="675"/>
      <c r="P28" s="643">
        <v>12</v>
      </c>
      <c r="Q28" s="644"/>
      <c r="R28" s="674">
        <f>SUM(E28:Q28)</f>
        <v>52</v>
      </c>
      <c r="S28" s="675"/>
      <c r="T28" s="53"/>
      <c r="U28" s="53"/>
      <c r="V28" s="53"/>
      <c r="W28" s="53"/>
      <c r="X28" s="53"/>
      <c r="Y28" s="53"/>
      <c r="Z28" s="53"/>
      <c r="AA28" s="53"/>
      <c r="AB28" s="54"/>
      <c r="AC28" s="54"/>
      <c r="AD28" s="53"/>
      <c r="AE28" s="53"/>
      <c r="AF28" s="53"/>
      <c r="AG28" s="53"/>
      <c r="AH28" s="53"/>
      <c r="AI28" s="54"/>
      <c r="AJ28" s="54"/>
      <c r="AK28" s="54"/>
      <c r="AL28" s="648"/>
      <c r="AM28" s="648"/>
      <c r="AN28" s="648"/>
      <c r="AO28" s="648"/>
      <c r="AP28" s="648"/>
      <c r="AQ28" s="648"/>
      <c r="AR28" s="648"/>
      <c r="AS28" s="648"/>
      <c r="AT28" s="660"/>
      <c r="AU28" s="660"/>
      <c r="AV28" s="660"/>
      <c r="AW28" s="660"/>
      <c r="AX28" s="660"/>
      <c r="AY28" s="660"/>
      <c r="AZ28" s="660"/>
      <c r="BA28" s="660"/>
      <c r="BB28" s="660"/>
      <c r="BC28" s="661"/>
      <c r="BD28" s="661"/>
    </row>
    <row r="29" spans="4:56" s="50" customFormat="1" ht="16.5" thickBot="1">
      <c r="D29" s="174" t="s">
        <v>24</v>
      </c>
      <c r="E29" s="681">
        <v>36</v>
      </c>
      <c r="F29" s="682"/>
      <c r="G29" s="683">
        <v>5</v>
      </c>
      <c r="H29" s="684"/>
      <c r="I29" s="685"/>
      <c r="J29" s="685"/>
      <c r="K29" s="674"/>
      <c r="L29" s="675"/>
      <c r="M29" s="674"/>
      <c r="N29" s="686"/>
      <c r="O29" s="675"/>
      <c r="P29" s="643">
        <v>11</v>
      </c>
      <c r="Q29" s="644"/>
      <c r="R29" s="674">
        <f>SUM(E29:Q29)</f>
        <v>52</v>
      </c>
      <c r="S29" s="675"/>
      <c r="T29" s="53"/>
      <c r="U29" s="53"/>
      <c r="V29" s="53"/>
      <c r="W29" s="760"/>
      <c r="X29" s="760"/>
      <c r="Y29" s="760"/>
      <c r="Z29" s="760"/>
      <c r="AA29" s="760"/>
      <c r="AB29" s="760"/>
      <c r="AC29" s="645"/>
      <c r="AD29" s="645"/>
      <c r="AE29" s="645"/>
      <c r="AF29" s="645"/>
      <c r="AG29" s="645"/>
      <c r="AH29" s="645"/>
      <c r="AI29" s="54"/>
      <c r="AJ29" s="54"/>
      <c r="AK29" s="54"/>
      <c r="AL29" s="648"/>
      <c r="AM29" s="648"/>
      <c r="AN29" s="648"/>
      <c r="AO29" s="648"/>
      <c r="AP29" s="648"/>
      <c r="AQ29" s="648"/>
      <c r="AR29" s="648"/>
      <c r="AS29" s="648"/>
      <c r="AT29" s="660"/>
      <c r="AU29" s="660"/>
      <c r="AV29" s="660"/>
      <c r="AW29" s="660"/>
      <c r="AX29" s="660"/>
      <c r="AY29" s="660"/>
      <c r="AZ29" s="660"/>
      <c r="BA29" s="660"/>
      <c r="BB29" s="660"/>
      <c r="BC29" s="661"/>
      <c r="BD29" s="661"/>
    </row>
    <row r="30" spans="2:58" s="43" customFormat="1" ht="15.75" thickBot="1">
      <c r="B30" s="48"/>
      <c r="C30" s="48"/>
      <c r="D30" s="190" t="s">
        <v>23</v>
      </c>
      <c r="E30" s="630" t="s">
        <v>90</v>
      </c>
      <c r="F30" s="631"/>
      <c r="G30" s="630">
        <v>3</v>
      </c>
      <c r="H30" s="631"/>
      <c r="I30" s="641">
        <v>5</v>
      </c>
      <c r="J30" s="641"/>
      <c r="K30" s="630">
        <v>2</v>
      </c>
      <c r="L30" s="631"/>
      <c r="M30" s="630">
        <v>4</v>
      </c>
      <c r="N30" s="641"/>
      <c r="O30" s="631"/>
      <c r="P30" s="630">
        <v>2</v>
      </c>
      <c r="Q30" s="631"/>
      <c r="R30" s="642" t="s">
        <v>91</v>
      </c>
      <c r="S30" s="631"/>
      <c r="T30" s="49"/>
      <c r="U30" s="49"/>
      <c r="V30" s="49"/>
      <c r="W30" s="49"/>
      <c r="X30" s="646" t="s">
        <v>22</v>
      </c>
      <c r="Y30" s="646"/>
      <c r="Z30" s="646"/>
      <c r="AA30" s="646"/>
      <c r="AB30" s="646"/>
      <c r="AC30" s="646"/>
      <c r="AD30" s="646"/>
      <c r="AE30" s="646"/>
      <c r="AF30" s="646"/>
      <c r="AG30" s="646"/>
      <c r="AH30" s="646"/>
      <c r="AI30" s="646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8"/>
      <c r="BD30" s="48"/>
      <c r="BE30" s="48"/>
      <c r="BF30" s="48"/>
    </row>
    <row r="31" spans="3:59" s="43" customFormat="1" ht="7.5" customHeight="1" thickBot="1">
      <c r="C31" s="47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647"/>
      <c r="Y31" s="647"/>
      <c r="Z31" s="647"/>
      <c r="AA31" s="647"/>
      <c r="AB31" s="647"/>
      <c r="AC31" s="647"/>
      <c r="AD31" s="647"/>
      <c r="AE31" s="647"/>
      <c r="AF31" s="647"/>
      <c r="AG31" s="647"/>
      <c r="AH31" s="647"/>
      <c r="AI31" s="647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48"/>
      <c r="BG31" s="47"/>
    </row>
    <row r="32" spans="1:58" s="161" customFormat="1" ht="35.25" customHeight="1" thickBot="1">
      <c r="A32" s="44"/>
      <c r="B32" s="44"/>
      <c r="C32" s="601" t="s">
        <v>21</v>
      </c>
      <c r="D32" s="602"/>
      <c r="E32" s="603"/>
      <c r="F32" s="610" t="s">
        <v>20</v>
      </c>
      <c r="G32" s="611"/>
      <c r="H32" s="611"/>
      <c r="I32" s="611"/>
      <c r="J32" s="611"/>
      <c r="K32" s="611"/>
      <c r="L32" s="611"/>
      <c r="M32" s="611"/>
      <c r="N32" s="611"/>
      <c r="O32" s="611"/>
      <c r="P32" s="611"/>
      <c r="Q32" s="611"/>
      <c r="R32" s="611"/>
      <c r="S32" s="612"/>
      <c r="T32" s="619" t="s">
        <v>172</v>
      </c>
      <c r="U32" s="620"/>
      <c r="V32" s="620"/>
      <c r="W32" s="620"/>
      <c r="X32" s="620"/>
      <c r="Y32" s="620"/>
      <c r="Z32" s="620"/>
      <c r="AA32" s="621"/>
      <c r="AB32" s="622" t="s">
        <v>19</v>
      </c>
      <c r="AC32" s="623"/>
      <c r="AD32" s="628" t="s">
        <v>73</v>
      </c>
      <c r="AE32" s="628"/>
      <c r="AF32" s="628"/>
      <c r="AG32" s="628"/>
      <c r="AH32" s="628"/>
      <c r="AI32" s="628"/>
      <c r="AJ32" s="628"/>
      <c r="AK32" s="628"/>
      <c r="AL32" s="628"/>
      <c r="AM32" s="629"/>
      <c r="AN32" s="654" t="s">
        <v>18</v>
      </c>
      <c r="AO32" s="655"/>
      <c r="AP32" s="662" t="s">
        <v>17</v>
      </c>
      <c r="AQ32" s="663"/>
      <c r="AR32" s="663"/>
      <c r="AS32" s="663"/>
      <c r="AT32" s="663"/>
      <c r="AU32" s="663"/>
      <c r="AV32" s="663"/>
      <c r="AW32" s="663"/>
      <c r="AX32" s="663"/>
      <c r="AY32" s="663"/>
      <c r="AZ32" s="663"/>
      <c r="BA32" s="663"/>
      <c r="BB32" s="663"/>
      <c r="BC32" s="663"/>
      <c r="BD32" s="663"/>
      <c r="BE32" s="664"/>
      <c r="BF32" s="160"/>
    </row>
    <row r="33" spans="1:58" s="43" customFormat="1" ht="21" thickBot="1">
      <c r="A33" s="44"/>
      <c r="B33" s="44"/>
      <c r="C33" s="604"/>
      <c r="D33" s="605"/>
      <c r="E33" s="606"/>
      <c r="F33" s="613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5"/>
      <c r="T33" s="632" t="s">
        <v>16</v>
      </c>
      <c r="U33" s="633"/>
      <c r="V33" s="632" t="s">
        <v>15</v>
      </c>
      <c r="W33" s="633"/>
      <c r="X33" s="785" t="s">
        <v>173</v>
      </c>
      <c r="Y33" s="786"/>
      <c r="Z33" s="789" t="s">
        <v>174</v>
      </c>
      <c r="AA33" s="790"/>
      <c r="AB33" s="624"/>
      <c r="AC33" s="625"/>
      <c r="AD33" s="636" t="s">
        <v>14</v>
      </c>
      <c r="AE33" s="588"/>
      <c r="AF33" s="639" t="s">
        <v>13</v>
      </c>
      <c r="AG33" s="639"/>
      <c r="AH33" s="639"/>
      <c r="AI33" s="639"/>
      <c r="AJ33" s="639"/>
      <c r="AK33" s="639"/>
      <c r="AL33" s="639"/>
      <c r="AM33" s="640"/>
      <c r="AN33" s="656"/>
      <c r="AO33" s="657"/>
      <c r="AP33" s="665"/>
      <c r="AQ33" s="666"/>
      <c r="AR33" s="666"/>
      <c r="AS33" s="666"/>
      <c r="AT33" s="666"/>
      <c r="AU33" s="666"/>
      <c r="AV33" s="666"/>
      <c r="AW33" s="666"/>
      <c r="AX33" s="666"/>
      <c r="AY33" s="666"/>
      <c r="AZ33" s="666"/>
      <c r="BA33" s="666"/>
      <c r="BB33" s="666"/>
      <c r="BC33" s="666"/>
      <c r="BD33" s="666"/>
      <c r="BE33" s="667"/>
      <c r="BF33" s="46"/>
    </row>
    <row r="34" spans="1:58" s="43" customFormat="1" ht="18" customHeight="1" thickBot="1">
      <c r="A34" s="44"/>
      <c r="B34" s="44"/>
      <c r="C34" s="604"/>
      <c r="D34" s="605"/>
      <c r="E34" s="606"/>
      <c r="F34" s="613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5"/>
      <c r="T34" s="632"/>
      <c r="U34" s="633"/>
      <c r="V34" s="632"/>
      <c r="W34" s="633"/>
      <c r="X34" s="785"/>
      <c r="Y34" s="786"/>
      <c r="Z34" s="789"/>
      <c r="AA34" s="790"/>
      <c r="AB34" s="624"/>
      <c r="AC34" s="625"/>
      <c r="AD34" s="637"/>
      <c r="AE34" s="588"/>
      <c r="AF34" s="668" t="s">
        <v>3</v>
      </c>
      <c r="AG34" s="669"/>
      <c r="AH34" s="581" t="s">
        <v>12</v>
      </c>
      <c r="AI34" s="582"/>
      <c r="AJ34" s="583"/>
      <c r="AK34" s="583"/>
      <c r="AL34" s="583"/>
      <c r="AM34" s="584"/>
      <c r="AN34" s="656"/>
      <c r="AO34" s="657"/>
      <c r="AP34" s="569">
        <v>1</v>
      </c>
      <c r="AQ34" s="570"/>
      <c r="AR34" s="570"/>
      <c r="AS34" s="571"/>
      <c r="AT34" s="569">
        <v>2</v>
      </c>
      <c r="AU34" s="570"/>
      <c r="AV34" s="570"/>
      <c r="AW34" s="571"/>
      <c r="AX34" s="569">
        <v>3</v>
      </c>
      <c r="AY34" s="570"/>
      <c r="AZ34" s="570"/>
      <c r="BA34" s="571"/>
      <c r="BB34" s="569">
        <v>4</v>
      </c>
      <c r="BC34" s="570"/>
      <c r="BD34" s="570"/>
      <c r="BE34" s="571"/>
      <c r="BF34" s="45"/>
    </row>
    <row r="35" spans="1:58" s="43" customFormat="1" ht="21.75" customHeight="1" thickBot="1">
      <c r="A35" s="44"/>
      <c r="B35" s="44"/>
      <c r="C35" s="604"/>
      <c r="D35" s="605"/>
      <c r="E35" s="606"/>
      <c r="F35" s="613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5"/>
      <c r="T35" s="632"/>
      <c r="U35" s="633"/>
      <c r="V35" s="632"/>
      <c r="W35" s="633"/>
      <c r="X35" s="785"/>
      <c r="Y35" s="786"/>
      <c r="Z35" s="789"/>
      <c r="AA35" s="790"/>
      <c r="AB35" s="624"/>
      <c r="AC35" s="625"/>
      <c r="AD35" s="637"/>
      <c r="AE35" s="588"/>
      <c r="AF35" s="670"/>
      <c r="AG35" s="671"/>
      <c r="AH35" s="585" t="s">
        <v>11</v>
      </c>
      <c r="AI35" s="586"/>
      <c r="AJ35" s="591" t="s">
        <v>9</v>
      </c>
      <c r="AK35" s="592"/>
      <c r="AL35" s="597" t="s">
        <v>10</v>
      </c>
      <c r="AM35" s="586"/>
      <c r="AN35" s="656"/>
      <c r="AO35" s="657"/>
      <c r="AP35" s="598" t="s">
        <v>8</v>
      </c>
      <c r="AQ35" s="599"/>
      <c r="AR35" s="599"/>
      <c r="AS35" s="599"/>
      <c r="AT35" s="599"/>
      <c r="AU35" s="599"/>
      <c r="AV35" s="599"/>
      <c r="AW35" s="599"/>
      <c r="AX35" s="599"/>
      <c r="AY35" s="599"/>
      <c r="AZ35" s="599"/>
      <c r="BA35" s="599"/>
      <c r="BB35" s="599"/>
      <c r="BC35" s="599"/>
      <c r="BD35" s="599"/>
      <c r="BE35" s="600"/>
      <c r="BF35" s="45"/>
    </row>
    <row r="36" spans="1:58" s="43" customFormat="1" ht="17.25" customHeight="1" thickBot="1">
      <c r="A36" s="44"/>
      <c r="B36" s="44"/>
      <c r="C36" s="604"/>
      <c r="D36" s="605"/>
      <c r="E36" s="606"/>
      <c r="F36" s="613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5"/>
      <c r="T36" s="632"/>
      <c r="U36" s="633"/>
      <c r="V36" s="632"/>
      <c r="W36" s="633"/>
      <c r="X36" s="785"/>
      <c r="Y36" s="786"/>
      <c r="Z36" s="789"/>
      <c r="AA36" s="790"/>
      <c r="AB36" s="624"/>
      <c r="AC36" s="625"/>
      <c r="AD36" s="637"/>
      <c r="AE36" s="588"/>
      <c r="AF36" s="670"/>
      <c r="AG36" s="671"/>
      <c r="AH36" s="587"/>
      <c r="AI36" s="588"/>
      <c r="AJ36" s="593"/>
      <c r="AK36" s="594"/>
      <c r="AL36" s="587"/>
      <c r="AM36" s="588"/>
      <c r="AN36" s="656"/>
      <c r="AO36" s="657"/>
      <c r="AP36" s="567">
        <v>1</v>
      </c>
      <c r="AQ36" s="568"/>
      <c r="AR36" s="580">
        <v>2</v>
      </c>
      <c r="AS36" s="568"/>
      <c r="AT36" s="567">
        <v>3</v>
      </c>
      <c r="AU36" s="568"/>
      <c r="AV36" s="580">
        <v>4</v>
      </c>
      <c r="AW36" s="568"/>
      <c r="AX36" s="567">
        <v>5</v>
      </c>
      <c r="AY36" s="568"/>
      <c r="AZ36" s="580">
        <v>6</v>
      </c>
      <c r="BA36" s="568"/>
      <c r="BB36" s="567">
        <v>7</v>
      </c>
      <c r="BC36" s="568"/>
      <c r="BD36" s="567">
        <v>8</v>
      </c>
      <c r="BE36" s="568"/>
      <c r="BF36" s="45"/>
    </row>
    <row r="37" spans="1:58" s="43" customFormat="1" ht="24" customHeight="1" thickBot="1">
      <c r="A37" s="44"/>
      <c r="B37" s="44"/>
      <c r="C37" s="604"/>
      <c r="D37" s="605"/>
      <c r="E37" s="606"/>
      <c r="F37" s="613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5"/>
      <c r="T37" s="632"/>
      <c r="U37" s="633"/>
      <c r="V37" s="632"/>
      <c r="W37" s="633"/>
      <c r="X37" s="785"/>
      <c r="Y37" s="786"/>
      <c r="Z37" s="789"/>
      <c r="AA37" s="790"/>
      <c r="AB37" s="624"/>
      <c r="AC37" s="625"/>
      <c r="AD37" s="637"/>
      <c r="AE37" s="588"/>
      <c r="AF37" s="670"/>
      <c r="AG37" s="671"/>
      <c r="AH37" s="587"/>
      <c r="AI37" s="588"/>
      <c r="AJ37" s="593"/>
      <c r="AK37" s="594"/>
      <c r="AL37" s="587"/>
      <c r="AM37" s="588"/>
      <c r="AN37" s="656"/>
      <c r="AO37" s="657"/>
      <c r="AP37" s="569" t="s">
        <v>7</v>
      </c>
      <c r="AQ37" s="570"/>
      <c r="AR37" s="570"/>
      <c r="AS37" s="570"/>
      <c r="AT37" s="570"/>
      <c r="AU37" s="570"/>
      <c r="AV37" s="570"/>
      <c r="AW37" s="570"/>
      <c r="AX37" s="570"/>
      <c r="AY37" s="570"/>
      <c r="AZ37" s="570"/>
      <c r="BA37" s="570"/>
      <c r="BB37" s="570"/>
      <c r="BC37" s="570"/>
      <c r="BD37" s="570"/>
      <c r="BE37" s="571"/>
      <c r="BF37" s="45"/>
    </row>
    <row r="38" spans="1:58" s="43" customFormat="1" ht="19.5" customHeight="1" thickBot="1">
      <c r="A38" s="44"/>
      <c r="B38" s="44"/>
      <c r="C38" s="607"/>
      <c r="D38" s="608"/>
      <c r="E38" s="609"/>
      <c r="F38" s="616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7"/>
      <c r="R38" s="617"/>
      <c r="S38" s="618"/>
      <c r="T38" s="634"/>
      <c r="U38" s="635"/>
      <c r="V38" s="634"/>
      <c r="W38" s="635"/>
      <c r="X38" s="787"/>
      <c r="Y38" s="788"/>
      <c r="Z38" s="791"/>
      <c r="AA38" s="792"/>
      <c r="AB38" s="626"/>
      <c r="AC38" s="627"/>
      <c r="AD38" s="638"/>
      <c r="AE38" s="590"/>
      <c r="AF38" s="672"/>
      <c r="AG38" s="673"/>
      <c r="AH38" s="589"/>
      <c r="AI38" s="590"/>
      <c r="AJ38" s="595"/>
      <c r="AK38" s="596"/>
      <c r="AL38" s="589"/>
      <c r="AM38" s="590"/>
      <c r="AN38" s="658"/>
      <c r="AO38" s="659"/>
      <c r="AP38" s="572">
        <v>18</v>
      </c>
      <c r="AQ38" s="573"/>
      <c r="AR38" s="574">
        <v>18</v>
      </c>
      <c r="AS38" s="573"/>
      <c r="AT38" s="572">
        <v>18</v>
      </c>
      <c r="AU38" s="573"/>
      <c r="AV38" s="574">
        <v>18</v>
      </c>
      <c r="AW38" s="573"/>
      <c r="AX38" s="572">
        <v>18</v>
      </c>
      <c r="AY38" s="573"/>
      <c r="AZ38" s="574">
        <v>18</v>
      </c>
      <c r="BA38" s="575"/>
      <c r="BB38" s="576">
        <v>18</v>
      </c>
      <c r="BC38" s="577"/>
      <c r="BD38" s="578">
        <v>9</v>
      </c>
      <c r="BE38" s="579"/>
      <c r="BF38" s="45"/>
    </row>
    <row r="39" spans="3:57" s="42" customFormat="1" ht="13.5" customHeight="1" thickBot="1">
      <c r="C39" s="561">
        <v>1</v>
      </c>
      <c r="D39" s="562"/>
      <c r="E39" s="563"/>
      <c r="F39" s="564">
        <v>2</v>
      </c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6"/>
      <c r="T39" s="556">
        <v>3</v>
      </c>
      <c r="U39" s="557"/>
      <c r="V39" s="556">
        <v>4</v>
      </c>
      <c r="W39" s="557"/>
      <c r="X39" s="556">
        <v>5</v>
      </c>
      <c r="Y39" s="557"/>
      <c r="Z39" s="556">
        <v>6</v>
      </c>
      <c r="AA39" s="557"/>
      <c r="AB39" s="556">
        <v>7</v>
      </c>
      <c r="AC39" s="557"/>
      <c r="AD39" s="556">
        <v>8</v>
      </c>
      <c r="AE39" s="557"/>
      <c r="AF39" s="556">
        <v>9</v>
      </c>
      <c r="AG39" s="557"/>
      <c r="AH39" s="556">
        <v>10</v>
      </c>
      <c r="AI39" s="557"/>
      <c r="AJ39" s="556">
        <v>11</v>
      </c>
      <c r="AK39" s="557"/>
      <c r="AL39" s="556">
        <v>12</v>
      </c>
      <c r="AM39" s="557"/>
      <c r="AN39" s="556">
        <v>13</v>
      </c>
      <c r="AO39" s="557"/>
      <c r="AP39" s="556">
        <v>14</v>
      </c>
      <c r="AQ39" s="557"/>
      <c r="AR39" s="556">
        <v>15</v>
      </c>
      <c r="AS39" s="557"/>
      <c r="AT39" s="556">
        <v>16</v>
      </c>
      <c r="AU39" s="557"/>
      <c r="AV39" s="556">
        <v>17</v>
      </c>
      <c r="AW39" s="557"/>
      <c r="AX39" s="556">
        <v>18</v>
      </c>
      <c r="AY39" s="557"/>
      <c r="AZ39" s="556">
        <v>19</v>
      </c>
      <c r="BA39" s="557"/>
      <c r="BB39" s="556">
        <v>20</v>
      </c>
      <c r="BC39" s="557"/>
      <c r="BD39" s="556">
        <v>21</v>
      </c>
      <c r="BE39" s="557"/>
    </row>
    <row r="40" spans="3:57" s="42" customFormat="1" ht="21" thickBot="1">
      <c r="C40" s="558" t="s">
        <v>134</v>
      </c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559"/>
      <c r="AF40" s="559"/>
      <c r="AG40" s="559"/>
      <c r="AH40" s="559"/>
      <c r="AI40" s="559"/>
      <c r="AJ40" s="559"/>
      <c r="AK40" s="559"/>
      <c r="AL40" s="559"/>
      <c r="AM40" s="559"/>
      <c r="AN40" s="559"/>
      <c r="AO40" s="559"/>
      <c r="AP40" s="559"/>
      <c r="AQ40" s="559"/>
      <c r="AR40" s="559"/>
      <c r="AS40" s="559"/>
      <c r="AT40" s="559"/>
      <c r="AU40" s="559"/>
      <c r="AV40" s="559"/>
      <c r="AW40" s="559"/>
      <c r="AX40" s="559"/>
      <c r="AY40" s="559"/>
      <c r="AZ40" s="559"/>
      <c r="BA40" s="559"/>
      <c r="BB40" s="559"/>
      <c r="BC40" s="559"/>
      <c r="BD40" s="559"/>
      <c r="BE40" s="560"/>
    </row>
    <row r="41" spans="3:57" s="9" customFormat="1" ht="21" thickBot="1">
      <c r="C41" s="412" t="s">
        <v>135</v>
      </c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4"/>
      <c r="U41" s="414"/>
      <c r="V41" s="414"/>
      <c r="W41" s="414"/>
      <c r="X41" s="413"/>
      <c r="Y41" s="413"/>
      <c r="Z41" s="413"/>
      <c r="AA41" s="413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414"/>
      <c r="AO41" s="414"/>
      <c r="AP41" s="413"/>
      <c r="AQ41" s="413"/>
      <c r="AR41" s="413"/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5"/>
    </row>
    <row r="42" spans="3:57" s="37" customFormat="1" ht="20.25" customHeight="1">
      <c r="C42" s="535" t="s">
        <v>244</v>
      </c>
      <c r="D42" s="536"/>
      <c r="E42" s="537"/>
      <c r="F42" s="837" t="s">
        <v>149</v>
      </c>
      <c r="G42" s="838"/>
      <c r="H42" s="838"/>
      <c r="I42" s="838"/>
      <c r="J42" s="838"/>
      <c r="K42" s="838"/>
      <c r="L42" s="838"/>
      <c r="M42" s="838"/>
      <c r="N42" s="838"/>
      <c r="O42" s="838"/>
      <c r="P42" s="838"/>
      <c r="Q42" s="838"/>
      <c r="R42" s="838"/>
      <c r="S42" s="839"/>
      <c r="T42" s="538"/>
      <c r="U42" s="527"/>
      <c r="V42" s="528">
        <v>1</v>
      </c>
      <c r="W42" s="539"/>
      <c r="X42" s="540"/>
      <c r="Y42" s="541"/>
      <c r="Z42" s="529">
        <v>1</v>
      </c>
      <c r="AA42" s="530"/>
      <c r="AB42" s="531">
        <v>2</v>
      </c>
      <c r="AC42" s="532"/>
      <c r="AD42" s="482">
        <f aca="true" t="shared" si="1" ref="AD42:AD56">AB42*30</f>
        <v>60</v>
      </c>
      <c r="AE42" s="533"/>
      <c r="AF42" s="534">
        <f aca="true" t="shared" si="2" ref="AF42:AF56">AH42+AJ42+AL42</f>
        <v>36</v>
      </c>
      <c r="AG42" s="524"/>
      <c r="AH42" s="524">
        <v>18</v>
      </c>
      <c r="AI42" s="524"/>
      <c r="AJ42" s="524">
        <v>18</v>
      </c>
      <c r="AK42" s="524"/>
      <c r="AL42" s="524"/>
      <c r="AM42" s="525"/>
      <c r="AN42" s="472">
        <f aca="true" t="shared" si="3" ref="AN42:AN56">AD42-AF42</f>
        <v>24</v>
      </c>
      <c r="AO42" s="473"/>
      <c r="AP42" s="526">
        <v>2</v>
      </c>
      <c r="AQ42" s="527"/>
      <c r="AR42" s="528"/>
      <c r="AS42" s="527"/>
      <c r="AT42" s="528"/>
      <c r="AU42" s="527"/>
      <c r="AV42" s="471"/>
      <c r="AW42" s="474"/>
      <c r="AX42" s="471"/>
      <c r="AY42" s="474"/>
      <c r="AZ42" s="471"/>
      <c r="BA42" s="474"/>
      <c r="BB42" s="471"/>
      <c r="BC42" s="474"/>
      <c r="BD42" s="471"/>
      <c r="BE42" s="522"/>
    </row>
    <row r="43" spans="3:57" s="37" customFormat="1" ht="20.25" customHeight="1">
      <c r="C43" s="831" t="s">
        <v>245</v>
      </c>
      <c r="D43" s="832"/>
      <c r="E43" s="833"/>
      <c r="F43" s="458" t="s">
        <v>151</v>
      </c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830"/>
      <c r="T43" s="461"/>
      <c r="U43" s="462"/>
      <c r="V43" s="462">
        <v>1</v>
      </c>
      <c r="W43" s="463"/>
      <c r="X43" s="344">
        <v>1</v>
      </c>
      <c r="Y43" s="345"/>
      <c r="Z43" s="346">
        <v>1</v>
      </c>
      <c r="AA43" s="468"/>
      <c r="AB43" s="457">
        <v>3</v>
      </c>
      <c r="AC43" s="355"/>
      <c r="AD43" s="352">
        <f t="shared" si="1"/>
        <v>90</v>
      </c>
      <c r="AE43" s="523"/>
      <c r="AF43" s="439">
        <f t="shared" si="2"/>
        <v>54</v>
      </c>
      <c r="AG43" s="452"/>
      <c r="AH43" s="452">
        <v>36</v>
      </c>
      <c r="AI43" s="452"/>
      <c r="AJ43" s="452"/>
      <c r="AK43" s="452"/>
      <c r="AL43" s="452">
        <v>18</v>
      </c>
      <c r="AM43" s="438"/>
      <c r="AN43" s="455">
        <f t="shared" si="3"/>
        <v>36</v>
      </c>
      <c r="AO43" s="456"/>
      <c r="AP43" s="518">
        <v>3</v>
      </c>
      <c r="AQ43" s="435"/>
      <c r="AR43" s="434"/>
      <c r="AS43" s="435"/>
      <c r="AT43" s="434"/>
      <c r="AU43" s="435"/>
      <c r="AV43" s="434"/>
      <c r="AW43" s="435"/>
      <c r="AX43" s="356"/>
      <c r="AY43" s="349"/>
      <c r="AZ43" s="356"/>
      <c r="BA43" s="349"/>
      <c r="BB43" s="356"/>
      <c r="BC43" s="349"/>
      <c r="BD43" s="356"/>
      <c r="BE43" s="517"/>
    </row>
    <row r="44" spans="3:57" s="37" customFormat="1" ht="20.25" customHeight="1">
      <c r="C44" s="831" t="s">
        <v>246</v>
      </c>
      <c r="D44" s="832"/>
      <c r="E44" s="833"/>
      <c r="F44" s="458" t="s">
        <v>5</v>
      </c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830"/>
      <c r="T44" s="461"/>
      <c r="U44" s="462"/>
      <c r="V44" s="462">
        <v>1</v>
      </c>
      <c r="W44" s="463"/>
      <c r="X44" s="344"/>
      <c r="Y44" s="345"/>
      <c r="Z44" s="346">
        <v>1</v>
      </c>
      <c r="AA44" s="468"/>
      <c r="AB44" s="457">
        <v>3</v>
      </c>
      <c r="AC44" s="355"/>
      <c r="AD44" s="352">
        <f t="shared" si="1"/>
        <v>90</v>
      </c>
      <c r="AE44" s="523"/>
      <c r="AF44" s="439">
        <f t="shared" si="2"/>
        <v>54</v>
      </c>
      <c r="AG44" s="452"/>
      <c r="AH44" s="452">
        <v>18</v>
      </c>
      <c r="AI44" s="452"/>
      <c r="AJ44" s="452">
        <v>36</v>
      </c>
      <c r="AK44" s="452"/>
      <c r="AL44" s="452"/>
      <c r="AM44" s="438"/>
      <c r="AN44" s="455">
        <f t="shared" si="3"/>
        <v>36</v>
      </c>
      <c r="AO44" s="456"/>
      <c r="AP44" s="518">
        <v>3</v>
      </c>
      <c r="AQ44" s="435"/>
      <c r="AR44" s="434"/>
      <c r="AS44" s="435"/>
      <c r="AT44" s="434"/>
      <c r="AU44" s="435"/>
      <c r="AV44" s="434"/>
      <c r="AW44" s="435"/>
      <c r="AX44" s="434"/>
      <c r="AY44" s="435"/>
      <c r="AZ44" s="434"/>
      <c r="BA44" s="435"/>
      <c r="BB44" s="434"/>
      <c r="BC44" s="435"/>
      <c r="BD44" s="434"/>
      <c r="BE44" s="446"/>
    </row>
    <row r="45" spans="3:57" s="37" customFormat="1" ht="20.25" customHeight="1">
      <c r="C45" s="831" t="s">
        <v>247</v>
      </c>
      <c r="D45" s="832"/>
      <c r="E45" s="833"/>
      <c r="F45" s="458" t="s">
        <v>6</v>
      </c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830"/>
      <c r="T45" s="461">
        <v>1.2</v>
      </c>
      <c r="U45" s="462"/>
      <c r="V45" s="462"/>
      <c r="W45" s="463"/>
      <c r="X45" s="344">
        <v>1.2</v>
      </c>
      <c r="Y45" s="345"/>
      <c r="Z45" s="346">
        <v>1.2</v>
      </c>
      <c r="AA45" s="468"/>
      <c r="AB45" s="457">
        <v>10</v>
      </c>
      <c r="AC45" s="355"/>
      <c r="AD45" s="352">
        <f t="shared" si="1"/>
        <v>300</v>
      </c>
      <c r="AE45" s="523"/>
      <c r="AF45" s="439">
        <f t="shared" si="2"/>
        <v>144</v>
      </c>
      <c r="AG45" s="452"/>
      <c r="AH45" s="452">
        <v>72</v>
      </c>
      <c r="AI45" s="452"/>
      <c r="AJ45" s="452">
        <v>36</v>
      </c>
      <c r="AK45" s="452"/>
      <c r="AL45" s="452">
        <v>36</v>
      </c>
      <c r="AM45" s="438"/>
      <c r="AN45" s="455">
        <f t="shared" si="3"/>
        <v>156</v>
      </c>
      <c r="AO45" s="456"/>
      <c r="AP45" s="518">
        <v>4</v>
      </c>
      <c r="AQ45" s="435"/>
      <c r="AR45" s="434">
        <v>4</v>
      </c>
      <c r="AS45" s="435"/>
      <c r="AT45" s="434"/>
      <c r="AU45" s="435"/>
      <c r="AV45" s="434"/>
      <c r="AW45" s="435"/>
      <c r="AX45" s="356"/>
      <c r="AY45" s="349"/>
      <c r="AZ45" s="356"/>
      <c r="BA45" s="349"/>
      <c r="BB45" s="356"/>
      <c r="BC45" s="349"/>
      <c r="BD45" s="356"/>
      <c r="BE45" s="517"/>
    </row>
    <row r="46" spans="3:57" s="37" customFormat="1" ht="20.25" customHeight="1">
      <c r="C46" s="831" t="s">
        <v>248</v>
      </c>
      <c r="D46" s="832"/>
      <c r="E46" s="833"/>
      <c r="F46" s="458" t="s">
        <v>249</v>
      </c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830"/>
      <c r="T46" s="461"/>
      <c r="U46" s="462"/>
      <c r="V46" s="462">
        <v>2</v>
      </c>
      <c r="W46" s="463"/>
      <c r="X46" s="344"/>
      <c r="Y46" s="345"/>
      <c r="Z46" s="346">
        <v>2</v>
      </c>
      <c r="AA46" s="468"/>
      <c r="AB46" s="457">
        <v>2</v>
      </c>
      <c r="AC46" s="355"/>
      <c r="AD46" s="352">
        <f t="shared" si="1"/>
        <v>60</v>
      </c>
      <c r="AE46" s="523"/>
      <c r="AF46" s="437">
        <f t="shared" si="2"/>
        <v>36</v>
      </c>
      <c r="AG46" s="354"/>
      <c r="AH46" s="452">
        <v>18</v>
      </c>
      <c r="AI46" s="452"/>
      <c r="AJ46" s="452">
        <v>18</v>
      </c>
      <c r="AK46" s="452"/>
      <c r="AL46" s="452"/>
      <c r="AM46" s="438"/>
      <c r="AN46" s="350">
        <f t="shared" si="3"/>
        <v>24</v>
      </c>
      <c r="AO46" s="351"/>
      <c r="AP46" s="518"/>
      <c r="AQ46" s="435"/>
      <c r="AR46" s="434">
        <v>2</v>
      </c>
      <c r="AS46" s="435"/>
      <c r="AT46" s="434"/>
      <c r="AU46" s="435"/>
      <c r="AV46" s="434"/>
      <c r="AW46" s="435"/>
      <c r="AX46" s="519"/>
      <c r="AY46" s="520"/>
      <c r="AZ46" s="519"/>
      <c r="BA46" s="520"/>
      <c r="BB46" s="519"/>
      <c r="BC46" s="520"/>
      <c r="BD46" s="519"/>
      <c r="BE46" s="521"/>
    </row>
    <row r="47" spans="3:57" s="37" customFormat="1" ht="20.25" customHeight="1">
      <c r="C47" s="831" t="s">
        <v>247</v>
      </c>
      <c r="D47" s="832"/>
      <c r="E47" s="833"/>
      <c r="F47" s="458" t="s">
        <v>250</v>
      </c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830"/>
      <c r="T47" s="461"/>
      <c r="U47" s="462"/>
      <c r="V47" s="462">
        <v>2</v>
      </c>
      <c r="W47" s="463"/>
      <c r="X47" s="344"/>
      <c r="Y47" s="345"/>
      <c r="Z47" s="346"/>
      <c r="AA47" s="468"/>
      <c r="AB47" s="457">
        <v>2.5</v>
      </c>
      <c r="AC47" s="355"/>
      <c r="AD47" s="352">
        <f t="shared" si="1"/>
        <v>75</v>
      </c>
      <c r="AE47" s="523"/>
      <c r="AF47" s="437">
        <f t="shared" si="2"/>
        <v>72</v>
      </c>
      <c r="AG47" s="354"/>
      <c r="AH47" s="452"/>
      <c r="AI47" s="452"/>
      <c r="AJ47" s="452">
        <v>72</v>
      </c>
      <c r="AK47" s="452"/>
      <c r="AL47" s="452"/>
      <c r="AM47" s="438"/>
      <c r="AN47" s="350">
        <f t="shared" si="3"/>
        <v>3</v>
      </c>
      <c r="AO47" s="351"/>
      <c r="AP47" s="518">
        <v>2</v>
      </c>
      <c r="AQ47" s="435"/>
      <c r="AR47" s="434">
        <v>2</v>
      </c>
      <c r="AS47" s="435"/>
      <c r="AT47" s="434"/>
      <c r="AU47" s="435"/>
      <c r="AV47" s="434"/>
      <c r="AW47" s="435"/>
      <c r="AX47" s="519"/>
      <c r="AY47" s="520"/>
      <c r="AZ47" s="519"/>
      <c r="BA47" s="520"/>
      <c r="BB47" s="519"/>
      <c r="BC47" s="520"/>
      <c r="BD47" s="519"/>
      <c r="BE47" s="521"/>
    </row>
    <row r="48" spans="3:57" s="37" customFormat="1" ht="20.25" customHeight="1">
      <c r="C48" s="831" t="s">
        <v>251</v>
      </c>
      <c r="D48" s="832"/>
      <c r="E48" s="833"/>
      <c r="F48" s="810" t="s">
        <v>252</v>
      </c>
      <c r="G48" s="811"/>
      <c r="H48" s="811"/>
      <c r="I48" s="811"/>
      <c r="J48" s="811"/>
      <c r="K48" s="811"/>
      <c r="L48" s="811"/>
      <c r="M48" s="811"/>
      <c r="N48" s="811"/>
      <c r="O48" s="811"/>
      <c r="P48" s="811"/>
      <c r="Q48" s="811"/>
      <c r="R48" s="811"/>
      <c r="S48" s="811"/>
      <c r="T48" s="461"/>
      <c r="U48" s="462"/>
      <c r="V48" s="462">
        <v>2</v>
      </c>
      <c r="W48" s="463"/>
      <c r="X48" s="344"/>
      <c r="Y48" s="345"/>
      <c r="Z48" s="346">
        <v>2</v>
      </c>
      <c r="AA48" s="468"/>
      <c r="AB48" s="457">
        <v>2</v>
      </c>
      <c r="AC48" s="355"/>
      <c r="AD48" s="352">
        <f t="shared" si="1"/>
        <v>60</v>
      </c>
      <c r="AE48" s="523"/>
      <c r="AF48" s="437">
        <f>AH48+AJ48+AL48</f>
        <v>36</v>
      </c>
      <c r="AG48" s="354"/>
      <c r="AH48" s="452">
        <v>18</v>
      </c>
      <c r="AI48" s="452"/>
      <c r="AJ48" s="452"/>
      <c r="AK48" s="452"/>
      <c r="AL48" s="452">
        <v>18</v>
      </c>
      <c r="AM48" s="438"/>
      <c r="AN48" s="350">
        <f t="shared" si="3"/>
        <v>24</v>
      </c>
      <c r="AO48" s="351"/>
      <c r="AP48" s="518"/>
      <c r="AQ48" s="435"/>
      <c r="AR48" s="434">
        <v>2</v>
      </c>
      <c r="AS48" s="435"/>
      <c r="AT48" s="434"/>
      <c r="AU48" s="435"/>
      <c r="AV48" s="434"/>
      <c r="AW48" s="435"/>
      <c r="AX48" s="434"/>
      <c r="AY48" s="435"/>
      <c r="AZ48" s="434"/>
      <c r="BA48" s="435"/>
      <c r="BB48" s="434"/>
      <c r="BC48" s="435"/>
      <c r="BD48" s="434"/>
      <c r="BE48" s="446"/>
    </row>
    <row r="49" spans="3:57" s="37" customFormat="1" ht="20.25" customHeight="1">
      <c r="C49" s="831" t="s">
        <v>108</v>
      </c>
      <c r="D49" s="832"/>
      <c r="E49" s="833"/>
      <c r="F49" s="458" t="s">
        <v>79</v>
      </c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830"/>
      <c r="T49" s="461" t="s">
        <v>95</v>
      </c>
      <c r="U49" s="462"/>
      <c r="V49" s="462"/>
      <c r="W49" s="463"/>
      <c r="X49" s="344" t="s">
        <v>95</v>
      </c>
      <c r="Y49" s="345"/>
      <c r="Z49" s="346" t="s">
        <v>95</v>
      </c>
      <c r="AA49" s="468"/>
      <c r="AB49" s="457">
        <v>16.5</v>
      </c>
      <c r="AC49" s="355"/>
      <c r="AD49" s="352">
        <f>AB49*30</f>
        <v>495</v>
      </c>
      <c r="AE49" s="523"/>
      <c r="AF49" s="437">
        <f>AH49+AJ49+AL49</f>
        <v>288</v>
      </c>
      <c r="AG49" s="354"/>
      <c r="AH49" s="452">
        <v>162</v>
      </c>
      <c r="AI49" s="452"/>
      <c r="AJ49" s="452">
        <v>126</v>
      </c>
      <c r="AK49" s="452"/>
      <c r="AL49" s="452"/>
      <c r="AM49" s="438"/>
      <c r="AN49" s="455">
        <f>AD49-AF49</f>
        <v>207</v>
      </c>
      <c r="AO49" s="456"/>
      <c r="AP49" s="518">
        <v>6</v>
      </c>
      <c r="AQ49" s="435"/>
      <c r="AR49" s="434">
        <v>6</v>
      </c>
      <c r="AS49" s="435"/>
      <c r="AT49" s="434">
        <v>3</v>
      </c>
      <c r="AU49" s="435"/>
      <c r="AV49" s="434"/>
      <c r="AW49" s="435"/>
      <c r="AX49" s="434"/>
      <c r="AY49" s="435"/>
      <c r="AZ49" s="434"/>
      <c r="BA49" s="435"/>
      <c r="BB49" s="434"/>
      <c r="BC49" s="435"/>
      <c r="BD49" s="434"/>
      <c r="BE49" s="446"/>
    </row>
    <row r="50" spans="3:57" s="37" customFormat="1" ht="20.25">
      <c r="C50" s="509" t="s">
        <v>140</v>
      </c>
      <c r="D50" s="510"/>
      <c r="E50" s="511"/>
      <c r="F50" s="465" t="s">
        <v>80</v>
      </c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7"/>
      <c r="T50" s="461"/>
      <c r="U50" s="462"/>
      <c r="V50" s="462">
        <v>2.4</v>
      </c>
      <c r="W50" s="463"/>
      <c r="X50" s="344"/>
      <c r="Y50" s="345"/>
      <c r="Z50" s="346">
        <v>1.3</v>
      </c>
      <c r="AA50" s="468"/>
      <c r="AB50" s="457">
        <v>6</v>
      </c>
      <c r="AC50" s="355"/>
      <c r="AD50" s="352">
        <v>180</v>
      </c>
      <c r="AE50" s="523"/>
      <c r="AF50" s="437">
        <f>AH50+AJ50+AL50</f>
        <v>144</v>
      </c>
      <c r="AG50" s="354"/>
      <c r="AH50" s="452"/>
      <c r="AI50" s="452"/>
      <c r="AJ50" s="452">
        <v>144</v>
      </c>
      <c r="AK50" s="452"/>
      <c r="AL50" s="452"/>
      <c r="AM50" s="438"/>
      <c r="AN50" s="455">
        <v>36</v>
      </c>
      <c r="AO50" s="456"/>
      <c r="AP50" s="518">
        <v>2</v>
      </c>
      <c r="AQ50" s="435"/>
      <c r="AR50" s="434">
        <v>2</v>
      </c>
      <c r="AS50" s="435"/>
      <c r="AT50" s="434">
        <v>2</v>
      </c>
      <c r="AU50" s="435"/>
      <c r="AV50" s="434">
        <v>2</v>
      </c>
      <c r="AW50" s="435"/>
      <c r="AX50" s="356"/>
      <c r="AY50" s="349"/>
      <c r="AZ50" s="356"/>
      <c r="BA50" s="349"/>
      <c r="BB50" s="356"/>
      <c r="BC50" s="349"/>
      <c r="BD50" s="356"/>
      <c r="BE50" s="517"/>
    </row>
    <row r="51" spans="3:57" s="37" customFormat="1" ht="20.25" customHeight="1">
      <c r="C51" s="509" t="s">
        <v>143</v>
      </c>
      <c r="D51" s="510"/>
      <c r="E51" s="511"/>
      <c r="F51" s="465" t="s">
        <v>219</v>
      </c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7"/>
      <c r="T51" s="461"/>
      <c r="U51" s="462"/>
      <c r="V51" s="462">
        <v>3</v>
      </c>
      <c r="W51" s="463"/>
      <c r="X51" s="344"/>
      <c r="Y51" s="345"/>
      <c r="Z51" s="346">
        <v>3</v>
      </c>
      <c r="AA51" s="468"/>
      <c r="AB51" s="457">
        <v>2</v>
      </c>
      <c r="AC51" s="355"/>
      <c r="AD51" s="352">
        <f t="shared" si="1"/>
        <v>60</v>
      </c>
      <c r="AE51" s="523"/>
      <c r="AF51" s="439">
        <f t="shared" si="2"/>
        <v>36</v>
      </c>
      <c r="AG51" s="452"/>
      <c r="AH51" s="452">
        <v>18</v>
      </c>
      <c r="AI51" s="452"/>
      <c r="AJ51" s="452">
        <v>18</v>
      </c>
      <c r="AK51" s="452"/>
      <c r="AL51" s="452"/>
      <c r="AM51" s="438"/>
      <c r="AN51" s="455">
        <f t="shared" si="3"/>
        <v>24</v>
      </c>
      <c r="AO51" s="456"/>
      <c r="AP51" s="518"/>
      <c r="AQ51" s="435"/>
      <c r="AR51" s="434"/>
      <c r="AS51" s="435"/>
      <c r="AT51" s="434">
        <v>2</v>
      </c>
      <c r="AU51" s="435"/>
      <c r="AV51" s="434"/>
      <c r="AW51" s="435"/>
      <c r="AX51" s="434"/>
      <c r="AY51" s="435"/>
      <c r="AZ51" s="434"/>
      <c r="BA51" s="435"/>
      <c r="BB51" s="434"/>
      <c r="BC51" s="435"/>
      <c r="BD51" s="434"/>
      <c r="BE51" s="446"/>
    </row>
    <row r="52" spans="3:57" s="37" customFormat="1" ht="20.25" customHeight="1">
      <c r="C52" s="509" t="s">
        <v>144</v>
      </c>
      <c r="D52" s="510"/>
      <c r="E52" s="511"/>
      <c r="F52" s="465" t="s">
        <v>220</v>
      </c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7"/>
      <c r="T52" s="461"/>
      <c r="U52" s="462"/>
      <c r="V52" s="462">
        <v>4</v>
      </c>
      <c r="W52" s="463"/>
      <c r="X52" s="344"/>
      <c r="Y52" s="345"/>
      <c r="Z52" s="346">
        <v>4</v>
      </c>
      <c r="AA52" s="468"/>
      <c r="AB52" s="457">
        <v>2</v>
      </c>
      <c r="AC52" s="355"/>
      <c r="AD52" s="352">
        <f t="shared" si="1"/>
        <v>60</v>
      </c>
      <c r="AE52" s="523"/>
      <c r="AF52" s="439">
        <f t="shared" si="2"/>
        <v>36</v>
      </c>
      <c r="AG52" s="452"/>
      <c r="AH52" s="452">
        <v>18</v>
      </c>
      <c r="AI52" s="452"/>
      <c r="AJ52" s="452">
        <v>18</v>
      </c>
      <c r="AK52" s="452"/>
      <c r="AL52" s="452"/>
      <c r="AM52" s="438"/>
      <c r="AN52" s="455">
        <f t="shared" si="3"/>
        <v>24</v>
      </c>
      <c r="AO52" s="456"/>
      <c r="AP52" s="518"/>
      <c r="AQ52" s="435"/>
      <c r="AR52" s="434"/>
      <c r="AS52" s="435"/>
      <c r="AT52" s="434"/>
      <c r="AU52" s="435"/>
      <c r="AV52" s="434">
        <v>2</v>
      </c>
      <c r="AW52" s="435"/>
      <c r="AX52" s="356"/>
      <c r="AY52" s="349"/>
      <c r="AZ52" s="356"/>
      <c r="BA52" s="349"/>
      <c r="BB52" s="356"/>
      <c r="BC52" s="349"/>
      <c r="BD52" s="356"/>
      <c r="BE52" s="517"/>
    </row>
    <row r="53" spans="3:57" s="37" customFormat="1" ht="20.25" customHeight="1">
      <c r="C53" s="509" t="s">
        <v>145</v>
      </c>
      <c r="D53" s="510"/>
      <c r="E53" s="511"/>
      <c r="F53" s="465" t="s">
        <v>221</v>
      </c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7"/>
      <c r="T53" s="461"/>
      <c r="U53" s="462"/>
      <c r="V53" s="462">
        <v>5</v>
      </c>
      <c r="W53" s="463"/>
      <c r="X53" s="344"/>
      <c r="Y53" s="345"/>
      <c r="Z53" s="346">
        <v>5</v>
      </c>
      <c r="AA53" s="468"/>
      <c r="AB53" s="457">
        <v>2</v>
      </c>
      <c r="AC53" s="355"/>
      <c r="AD53" s="352">
        <f t="shared" si="1"/>
        <v>60</v>
      </c>
      <c r="AE53" s="523"/>
      <c r="AF53" s="437">
        <f t="shared" si="2"/>
        <v>36</v>
      </c>
      <c r="AG53" s="354"/>
      <c r="AH53" s="452">
        <v>18</v>
      </c>
      <c r="AI53" s="452"/>
      <c r="AJ53" s="452">
        <v>18</v>
      </c>
      <c r="AK53" s="452"/>
      <c r="AL53" s="452"/>
      <c r="AM53" s="438"/>
      <c r="AN53" s="350">
        <f t="shared" si="3"/>
        <v>24</v>
      </c>
      <c r="AO53" s="351"/>
      <c r="AP53" s="518"/>
      <c r="AQ53" s="435"/>
      <c r="AR53" s="434"/>
      <c r="AS53" s="435"/>
      <c r="AT53" s="434"/>
      <c r="AU53" s="435"/>
      <c r="AV53" s="434"/>
      <c r="AW53" s="435"/>
      <c r="AX53" s="519">
        <v>2</v>
      </c>
      <c r="AY53" s="520"/>
      <c r="AZ53" s="519"/>
      <c r="BA53" s="520"/>
      <c r="BB53" s="519"/>
      <c r="BC53" s="520"/>
      <c r="BD53" s="519"/>
      <c r="BE53" s="521"/>
    </row>
    <row r="54" spans="3:57" s="37" customFormat="1" ht="20.25">
      <c r="C54" s="509" t="s">
        <v>146</v>
      </c>
      <c r="D54" s="510"/>
      <c r="E54" s="511"/>
      <c r="F54" s="465" t="s">
        <v>78</v>
      </c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7"/>
      <c r="T54" s="461">
        <v>8</v>
      </c>
      <c r="U54" s="462"/>
      <c r="V54" s="462">
        <v>6</v>
      </c>
      <c r="W54" s="463"/>
      <c r="X54" s="344"/>
      <c r="Y54" s="345"/>
      <c r="Z54" s="346">
        <v>5.7</v>
      </c>
      <c r="AA54" s="468"/>
      <c r="AB54" s="457">
        <v>6</v>
      </c>
      <c r="AC54" s="355"/>
      <c r="AD54" s="352">
        <f t="shared" si="1"/>
        <v>180</v>
      </c>
      <c r="AE54" s="523"/>
      <c r="AF54" s="439">
        <f t="shared" si="2"/>
        <v>126</v>
      </c>
      <c r="AG54" s="452"/>
      <c r="AH54" s="452"/>
      <c r="AI54" s="452"/>
      <c r="AJ54" s="452">
        <v>126</v>
      </c>
      <c r="AK54" s="452"/>
      <c r="AL54" s="452"/>
      <c r="AM54" s="438"/>
      <c r="AN54" s="455">
        <f t="shared" si="3"/>
        <v>54</v>
      </c>
      <c r="AO54" s="456"/>
      <c r="AP54" s="518"/>
      <c r="AQ54" s="435"/>
      <c r="AR54" s="434"/>
      <c r="AS54" s="435"/>
      <c r="AT54" s="434"/>
      <c r="AU54" s="435"/>
      <c r="AV54" s="434"/>
      <c r="AW54" s="435"/>
      <c r="AX54" s="434">
        <v>2</v>
      </c>
      <c r="AY54" s="435"/>
      <c r="AZ54" s="434">
        <v>2</v>
      </c>
      <c r="BA54" s="435"/>
      <c r="BB54" s="434">
        <v>2</v>
      </c>
      <c r="BC54" s="435"/>
      <c r="BD54" s="434">
        <v>2</v>
      </c>
      <c r="BE54" s="446"/>
    </row>
    <row r="55" spans="3:57" s="37" customFormat="1" ht="20.25">
      <c r="C55" s="509" t="s">
        <v>147</v>
      </c>
      <c r="D55" s="510"/>
      <c r="E55" s="511"/>
      <c r="F55" s="465" t="s">
        <v>98</v>
      </c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7"/>
      <c r="T55" s="461"/>
      <c r="U55" s="462"/>
      <c r="V55" s="462">
        <v>7</v>
      </c>
      <c r="W55" s="463"/>
      <c r="X55" s="344">
        <v>7</v>
      </c>
      <c r="Y55" s="345"/>
      <c r="Z55" s="346">
        <v>7</v>
      </c>
      <c r="AA55" s="468"/>
      <c r="AB55" s="457">
        <v>4</v>
      </c>
      <c r="AC55" s="355"/>
      <c r="AD55" s="352">
        <f t="shared" si="1"/>
        <v>120</v>
      </c>
      <c r="AE55" s="523"/>
      <c r="AF55" s="439">
        <f t="shared" si="2"/>
        <v>72</v>
      </c>
      <c r="AG55" s="452"/>
      <c r="AH55" s="452">
        <v>36</v>
      </c>
      <c r="AI55" s="452"/>
      <c r="AJ55" s="452">
        <v>36</v>
      </c>
      <c r="AK55" s="452"/>
      <c r="AL55" s="452"/>
      <c r="AM55" s="438"/>
      <c r="AN55" s="455">
        <f t="shared" si="3"/>
        <v>48</v>
      </c>
      <c r="AO55" s="456"/>
      <c r="AP55" s="518"/>
      <c r="AQ55" s="435"/>
      <c r="AR55" s="434"/>
      <c r="AS55" s="435"/>
      <c r="AT55" s="434"/>
      <c r="AU55" s="435"/>
      <c r="AV55" s="434"/>
      <c r="AW55" s="435"/>
      <c r="AX55" s="356"/>
      <c r="AY55" s="349"/>
      <c r="AZ55" s="356"/>
      <c r="BA55" s="349"/>
      <c r="BB55" s="356">
        <v>4</v>
      </c>
      <c r="BC55" s="349"/>
      <c r="BD55" s="356"/>
      <c r="BE55" s="517"/>
    </row>
    <row r="56" spans="3:57" s="37" customFormat="1" ht="21" thickBot="1">
      <c r="C56" s="509" t="s">
        <v>148</v>
      </c>
      <c r="D56" s="510"/>
      <c r="E56" s="511"/>
      <c r="F56" s="465" t="s">
        <v>97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7"/>
      <c r="T56" s="503"/>
      <c r="U56" s="504"/>
      <c r="V56" s="504">
        <v>7</v>
      </c>
      <c r="W56" s="512"/>
      <c r="X56" s="513">
        <v>7</v>
      </c>
      <c r="Y56" s="514"/>
      <c r="Z56" s="515">
        <v>7</v>
      </c>
      <c r="AA56" s="516"/>
      <c r="AB56" s="503">
        <v>4</v>
      </c>
      <c r="AC56" s="504"/>
      <c r="AD56" s="505">
        <f t="shared" si="1"/>
        <v>120</v>
      </c>
      <c r="AE56" s="506"/>
      <c r="AF56" s="507">
        <f t="shared" si="2"/>
        <v>72</v>
      </c>
      <c r="AG56" s="508"/>
      <c r="AH56" s="504">
        <v>36</v>
      </c>
      <c r="AI56" s="504"/>
      <c r="AJ56" s="504">
        <v>28</v>
      </c>
      <c r="AK56" s="504"/>
      <c r="AL56" s="504">
        <v>8</v>
      </c>
      <c r="AM56" s="489"/>
      <c r="AN56" s="500">
        <f t="shared" si="3"/>
        <v>48</v>
      </c>
      <c r="AO56" s="501"/>
      <c r="AP56" s="502"/>
      <c r="AQ56" s="490"/>
      <c r="AR56" s="489"/>
      <c r="AS56" s="490"/>
      <c r="AT56" s="489"/>
      <c r="AU56" s="490"/>
      <c r="AV56" s="489"/>
      <c r="AW56" s="490"/>
      <c r="AX56" s="489"/>
      <c r="AY56" s="490"/>
      <c r="AZ56" s="489"/>
      <c r="BA56" s="490"/>
      <c r="BB56" s="489">
        <v>4</v>
      </c>
      <c r="BC56" s="490"/>
      <c r="BD56" s="489"/>
      <c r="BE56" s="491"/>
    </row>
    <row r="57" spans="3:57" s="38" customFormat="1" ht="21" thickBot="1">
      <c r="C57" s="429" t="s">
        <v>137</v>
      </c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1"/>
      <c r="T57" s="432">
        <v>6</v>
      </c>
      <c r="U57" s="433"/>
      <c r="V57" s="432">
        <f>COUNTA(V42:W56)+1</f>
        <v>14</v>
      </c>
      <c r="W57" s="433"/>
      <c r="X57" s="432">
        <f>COUNTA(X42:Y56)+3</f>
        <v>8</v>
      </c>
      <c r="Y57" s="433"/>
      <c r="Z57" s="432">
        <f>COUNTA(Z42:AA56)+5</f>
        <v>19</v>
      </c>
      <c r="AA57" s="433"/>
      <c r="AB57" s="806">
        <f>SUM(AB42:AC56)</f>
        <v>67</v>
      </c>
      <c r="AC57" s="807"/>
      <c r="AD57" s="412">
        <f>SUM(AD42:AE56)</f>
        <v>2010</v>
      </c>
      <c r="AE57" s="486"/>
      <c r="AF57" s="487">
        <f>SUM(AF42:AG56)</f>
        <v>1242</v>
      </c>
      <c r="AG57" s="486"/>
      <c r="AH57" s="412">
        <f>SUM(AH42:AI56)</f>
        <v>468</v>
      </c>
      <c r="AI57" s="486"/>
      <c r="AJ57" s="412">
        <f>SUM(AJ42:AK56)</f>
        <v>694</v>
      </c>
      <c r="AK57" s="486"/>
      <c r="AL57" s="412">
        <f>SUM(AL42:AM56)</f>
        <v>80</v>
      </c>
      <c r="AM57" s="486"/>
      <c r="AN57" s="412">
        <f>SUM(AN42:AO56)</f>
        <v>768</v>
      </c>
      <c r="AO57" s="486"/>
      <c r="AP57" s="475">
        <f>SUM(AP42:AP56)</f>
        <v>22</v>
      </c>
      <c r="AQ57" s="476"/>
      <c r="AR57" s="475">
        <f>SUM(AR42:AR56)</f>
        <v>18</v>
      </c>
      <c r="AS57" s="476"/>
      <c r="AT57" s="475">
        <f>SUM(AT42:AT56)</f>
        <v>7</v>
      </c>
      <c r="AU57" s="476"/>
      <c r="AV57" s="475">
        <f>SUM(AV42:AV56)</f>
        <v>4</v>
      </c>
      <c r="AW57" s="476"/>
      <c r="AX57" s="475">
        <f>SUM(AX42:AX56)</f>
        <v>4</v>
      </c>
      <c r="AY57" s="476"/>
      <c r="AZ57" s="475">
        <f>SUM(AZ42:AZ56)</f>
        <v>2</v>
      </c>
      <c r="BA57" s="476"/>
      <c r="BB57" s="475">
        <f>SUM(BB42:BB56)</f>
        <v>10</v>
      </c>
      <c r="BC57" s="476"/>
      <c r="BD57" s="475">
        <f>SUM(BD42:BD56)</f>
        <v>2</v>
      </c>
      <c r="BE57" s="493"/>
    </row>
    <row r="58" spans="3:57" s="9" customFormat="1" ht="21" thickBot="1">
      <c r="C58" s="412" t="s">
        <v>136</v>
      </c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4"/>
      <c r="U58" s="414"/>
      <c r="V58" s="414"/>
      <c r="W58" s="414"/>
      <c r="X58" s="413"/>
      <c r="Y58" s="413"/>
      <c r="Z58" s="413"/>
      <c r="AA58" s="413"/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/>
      <c r="AP58" s="413"/>
      <c r="AQ58" s="413"/>
      <c r="AR58" s="413"/>
      <c r="AS58" s="413"/>
      <c r="AT58" s="413"/>
      <c r="AU58" s="413"/>
      <c r="AV58" s="413"/>
      <c r="AW58" s="413"/>
      <c r="AX58" s="413"/>
      <c r="AY58" s="413"/>
      <c r="AZ58" s="413"/>
      <c r="BA58" s="413"/>
      <c r="BB58" s="413"/>
      <c r="BC58" s="413"/>
      <c r="BD58" s="413"/>
      <c r="BE58" s="415"/>
    </row>
    <row r="59" spans="3:57" s="41" customFormat="1" ht="20.25" customHeight="1">
      <c r="C59" s="494" t="s">
        <v>253</v>
      </c>
      <c r="D59" s="495"/>
      <c r="E59" s="496"/>
      <c r="F59" s="837" t="s">
        <v>254</v>
      </c>
      <c r="G59" s="838"/>
      <c r="H59" s="838"/>
      <c r="I59" s="838"/>
      <c r="J59" s="838"/>
      <c r="K59" s="838"/>
      <c r="L59" s="838"/>
      <c r="M59" s="838"/>
      <c r="N59" s="838"/>
      <c r="O59" s="838"/>
      <c r="P59" s="838"/>
      <c r="Q59" s="838"/>
      <c r="R59" s="838"/>
      <c r="S59" s="839"/>
      <c r="T59" s="477"/>
      <c r="U59" s="469"/>
      <c r="V59" s="469">
        <v>1</v>
      </c>
      <c r="W59" s="470"/>
      <c r="X59" s="478">
        <v>1</v>
      </c>
      <c r="Y59" s="479"/>
      <c r="Z59" s="480">
        <v>1</v>
      </c>
      <c r="AA59" s="481"/>
      <c r="AB59" s="477">
        <v>3</v>
      </c>
      <c r="AC59" s="469"/>
      <c r="AD59" s="482">
        <f>AB59*30</f>
        <v>90</v>
      </c>
      <c r="AE59" s="483"/>
      <c r="AF59" s="484">
        <f aca="true" t="shared" si="4" ref="AF59:AF81">AH59+AJ59+AL59</f>
        <v>54</v>
      </c>
      <c r="AG59" s="485"/>
      <c r="AH59" s="469">
        <v>18</v>
      </c>
      <c r="AI59" s="469"/>
      <c r="AJ59" s="469"/>
      <c r="AK59" s="469"/>
      <c r="AL59" s="469">
        <v>36</v>
      </c>
      <c r="AM59" s="471"/>
      <c r="AN59" s="472">
        <f aca="true" t="shared" si="5" ref="AN59:AN83">AD59-AF59</f>
        <v>36</v>
      </c>
      <c r="AO59" s="473"/>
      <c r="AP59" s="474">
        <v>3</v>
      </c>
      <c r="AQ59" s="469"/>
      <c r="AR59" s="469"/>
      <c r="AS59" s="469"/>
      <c r="AT59" s="469"/>
      <c r="AU59" s="469"/>
      <c r="AV59" s="469"/>
      <c r="AW59" s="469"/>
      <c r="AX59" s="469"/>
      <c r="AY59" s="469"/>
      <c r="AZ59" s="469"/>
      <c r="BA59" s="469"/>
      <c r="BB59" s="469"/>
      <c r="BC59" s="469"/>
      <c r="BD59" s="469"/>
      <c r="BE59" s="470"/>
    </row>
    <row r="60" spans="3:57" s="41" customFormat="1" ht="20.25" customHeight="1">
      <c r="C60" s="827" t="s">
        <v>255</v>
      </c>
      <c r="D60" s="828"/>
      <c r="E60" s="829"/>
      <c r="F60" s="443" t="s">
        <v>175</v>
      </c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5"/>
      <c r="T60" s="343">
        <v>1.2</v>
      </c>
      <c r="U60" s="335"/>
      <c r="V60" s="334"/>
      <c r="W60" s="336"/>
      <c r="X60" s="344">
        <v>2</v>
      </c>
      <c r="Y60" s="345"/>
      <c r="Z60" s="346">
        <v>1.2</v>
      </c>
      <c r="AA60" s="347"/>
      <c r="AB60" s="348">
        <v>10</v>
      </c>
      <c r="AC60" s="349"/>
      <c r="AD60" s="353">
        <f>AB60*30</f>
        <v>300</v>
      </c>
      <c r="AE60" s="447"/>
      <c r="AF60" s="436">
        <f t="shared" si="4"/>
        <v>144</v>
      </c>
      <c r="AG60" s="437"/>
      <c r="AH60" s="438">
        <v>72</v>
      </c>
      <c r="AI60" s="439"/>
      <c r="AJ60" s="438"/>
      <c r="AK60" s="439"/>
      <c r="AL60" s="438">
        <v>72</v>
      </c>
      <c r="AM60" s="440"/>
      <c r="AN60" s="441">
        <f t="shared" si="5"/>
        <v>156</v>
      </c>
      <c r="AO60" s="440"/>
      <c r="AP60" s="343">
        <v>4</v>
      </c>
      <c r="AQ60" s="335"/>
      <c r="AR60" s="334">
        <v>4</v>
      </c>
      <c r="AS60" s="335"/>
      <c r="AT60" s="334"/>
      <c r="AU60" s="335"/>
      <c r="AV60" s="334"/>
      <c r="AW60" s="335"/>
      <c r="AX60" s="334"/>
      <c r="AY60" s="335"/>
      <c r="AZ60" s="334"/>
      <c r="BA60" s="335"/>
      <c r="BB60" s="334"/>
      <c r="BC60" s="335"/>
      <c r="BD60" s="334"/>
      <c r="BE60" s="336"/>
    </row>
    <row r="61" spans="3:57" s="41" customFormat="1" ht="20.25" customHeight="1">
      <c r="C61" s="827" t="s">
        <v>256</v>
      </c>
      <c r="D61" s="828"/>
      <c r="E61" s="829"/>
      <c r="F61" s="443" t="s">
        <v>179</v>
      </c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  <c r="R61" s="444"/>
      <c r="S61" s="445"/>
      <c r="T61" s="457"/>
      <c r="U61" s="355"/>
      <c r="V61" s="355">
        <v>2</v>
      </c>
      <c r="W61" s="464"/>
      <c r="X61" s="344">
        <v>2</v>
      </c>
      <c r="Y61" s="345"/>
      <c r="Z61" s="346">
        <v>2</v>
      </c>
      <c r="AA61" s="468"/>
      <c r="AB61" s="457">
        <v>4</v>
      </c>
      <c r="AC61" s="355"/>
      <c r="AD61" s="352">
        <f>AB61*30</f>
        <v>120</v>
      </c>
      <c r="AE61" s="353"/>
      <c r="AF61" s="350">
        <f t="shared" si="4"/>
        <v>72</v>
      </c>
      <c r="AG61" s="354"/>
      <c r="AH61" s="355">
        <v>36</v>
      </c>
      <c r="AI61" s="355"/>
      <c r="AJ61" s="355"/>
      <c r="AK61" s="355"/>
      <c r="AL61" s="355">
        <v>36</v>
      </c>
      <c r="AM61" s="356"/>
      <c r="AN61" s="350">
        <f t="shared" si="5"/>
        <v>48</v>
      </c>
      <c r="AO61" s="351"/>
      <c r="AP61" s="349"/>
      <c r="AQ61" s="355"/>
      <c r="AR61" s="355">
        <v>4</v>
      </c>
      <c r="AS61" s="355"/>
      <c r="AT61" s="355"/>
      <c r="AU61" s="355"/>
      <c r="AV61" s="355"/>
      <c r="AW61" s="355"/>
      <c r="AX61" s="355"/>
      <c r="AY61" s="355"/>
      <c r="AZ61" s="355"/>
      <c r="BA61" s="355"/>
      <c r="BB61" s="355"/>
      <c r="BC61" s="355"/>
      <c r="BD61" s="355"/>
      <c r="BE61" s="464"/>
    </row>
    <row r="62" spans="3:57" s="37" customFormat="1" ht="23.25" customHeight="1">
      <c r="C62" s="831" t="s">
        <v>257</v>
      </c>
      <c r="D62" s="832"/>
      <c r="E62" s="833"/>
      <c r="F62" s="810" t="s">
        <v>258</v>
      </c>
      <c r="G62" s="811"/>
      <c r="H62" s="811"/>
      <c r="I62" s="811"/>
      <c r="J62" s="811"/>
      <c r="K62" s="811"/>
      <c r="L62" s="811"/>
      <c r="M62" s="811"/>
      <c r="N62" s="811"/>
      <c r="O62" s="811"/>
      <c r="P62" s="811"/>
      <c r="Q62" s="811"/>
      <c r="R62" s="811"/>
      <c r="S62" s="811"/>
      <c r="T62" s="457"/>
      <c r="U62" s="355"/>
      <c r="V62" s="355">
        <v>2</v>
      </c>
      <c r="W62" s="464"/>
      <c r="X62" s="344">
        <v>2</v>
      </c>
      <c r="Y62" s="345"/>
      <c r="Z62" s="346">
        <v>2</v>
      </c>
      <c r="AA62" s="468"/>
      <c r="AB62" s="457">
        <v>3</v>
      </c>
      <c r="AC62" s="355"/>
      <c r="AD62" s="352">
        <f>AB62*30</f>
        <v>90</v>
      </c>
      <c r="AE62" s="353"/>
      <c r="AF62" s="350">
        <f>AH62+AJ62+AL62</f>
        <v>54</v>
      </c>
      <c r="AG62" s="354"/>
      <c r="AH62" s="355">
        <v>36</v>
      </c>
      <c r="AI62" s="355"/>
      <c r="AJ62" s="355"/>
      <c r="AK62" s="355"/>
      <c r="AL62" s="355">
        <v>18</v>
      </c>
      <c r="AM62" s="356"/>
      <c r="AN62" s="350">
        <f>AD62-AF62</f>
        <v>36</v>
      </c>
      <c r="AO62" s="351"/>
      <c r="AP62" s="349"/>
      <c r="AQ62" s="355"/>
      <c r="AR62" s="355">
        <v>3</v>
      </c>
      <c r="AS62" s="356"/>
      <c r="AT62" s="836"/>
      <c r="AU62" s="835"/>
      <c r="AV62" s="834"/>
      <c r="AW62" s="834"/>
      <c r="AX62" s="836"/>
      <c r="AY62" s="835"/>
      <c r="AZ62" s="834"/>
      <c r="BA62" s="835"/>
      <c r="BB62" s="434"/>
      <c r="BC62" s="435"/>
      <c r="BD62" s="434"/>
      <c r="BE62" s="446"/>
    </row>
    <row r="63" spans="3:57" s="41" customFormat="1" ht="20.25" customHeight="1">
      <c r="C63" s="831" t="s">
        <v>111</v>
      </c>
      <c r="D63" s="832"/>
      <c r="E63" s="833"/>
      <c r="F63" s="458" t="s">
        <v>96</v>
      </c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830"/>
      <c r="T63" s="457"/>
      <c r="U63" s="355"/>
      <c r="V63" s="355">
        <v>3</v>
      </c>
      <c r="W63" s="464"/>
      <c r="X63" s="344">
        <v>3</v>
      </c>
      <c r="Y63" s="345"/>
      <c r="Z63" s="346">
        <v>3</v>
      </c>
      <c r="AA63" s="468"/>
      <c r="AB63" s="457">
        <v>3</v>
      </c>
      <c r="AC63" s="355"/>
      <c r="AD63" s="352">
        <f>AB63*30</f>
        <v>90</v>
      </c>
      <c r="AE63" s="353"/>
      <c r="AF63" s="350">
        <f>AH63+AJ63+AL63</f>
        <v>54</v>
      </c>
      <c r="AG63" s="354"/>
      <c r="AH63" s="355">
        <v>18</v>
      </c>
      <c r="AI63" s="355"/>
      <c r="AJ63" s="355">
        <v>18</v>
      </c>
      <c r="AK63" s="355"/>
      <c r="AL63" s="355">
        <v>18</v>
      </c>
      <c r="AM63" s="356"/>
      <c r="AN63" s="350">
        <f>AD63-AF63</f>
        <v>36</v>
      </c>
      <c r="AO63" s="351"/>
      <c r="AP63" s="349"/>
      <c r="AQ63" s="355"/>
      <c r="AR63" s="355"/>
      <c r="AS63" s="355"/>
      <c r="AT63" s="355">
        <v>3</v>
      </c>
      <c r="AU63" s="355"/>
      <c r="AV63" s="355"/>
      <c r="AW63" s="355"/>
      <c r="AX63" s="355"/>
      <c r="AY63" s="355"/>
      <c r="AZ63" s="355"/>
      <c r="BA63" s="355"/>
      <c r="BB63" s="355"/>
      <c r="BC63" s="355"/>
      <c r="BD63" s="355"/>
      <c r="BE63" s="464"/>
    </row>
    <row r="64" spans="3:57" s="41" customFormat="1" ht="20.25" customHeight="1">
      <c r="C64" s="831" t="s">
        <v>113</v>
      </c>
      <c r="D64" s="832"/>
      <c r="E64" s="833"/>
      <c r="F64" s="458" t="s">
        <v>176</v>
      </c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830"/>
      <c r="T64" s="343"/>
      <c r="U64" s="335"/>
      <c r="V64" s="334">
        <v>3</v>
      </c>
      <c r="W64" s="336"/>
      <c r="X64" s="344">
        <v>3</v>
      </c>
      <c r="Y64" s="345"/>
      <c r="Z64" s="346">
        <v>3</v>
      </c>
      <c r="AA64" s="347"/>
      <c r="AB64" s="348">
        <v>3</v>
      </c>
      <c r="AC64" s="349"/>
      <c r="AD64" s="353">
        <f aca="true" t="shared" si="6" ref="AD64:AD83">AB64*30</f>
        <v>90</v>
      </c>
      <c r="AE64" s="447"/>
      <c r="AF64" s="436">
        <f t="shared" si="4"/>
        <v>54</v>
      </c>
      <c r="AG64" s="437"/>
      <c r="AH64" s="438">
        <v>18</v>
      </c>
      <c r="AI64" s="439"/>
      <c r="AJ64" s="438">
        <v>18</v>
      </c>
      <c r="AK64" s="439"/>
      <c r="AL64" s="438">
        <v>18</v>
      </c>
      <c r="AM64" s="440"/>
      <c r="AN64" s="441">
        <f t="shared" si="5"/>
        <v>36</v>
      </c>
      <c r="AO64" s="440"/>
      <c r="AP64" s="343"/>
      <c r="AQ64" s="335"/>
      <c r="AR64" s="334"/>
      <c r="AS64" s="335"/>
      <c r="AT64" s="334">
        <v>3</v>
      </c>
      <c r="AU64" s="335"/>
      <c r="AV64" s="334"/>
      <c r="AW64" s="335"/>
      <c r="AX64" s="334"/>
      <c r="AY64" s="335"/>
      <c r="AZ64" s="334"/>
      <c r="BA64" s="335"/>
      <c r="BB64" s="334"/>
      <c r="BC64" s="335"/>
      <c r="BD64" s="334"/>
      <c r="BE64" s="336"/>
    </row>
    <row r="65" spans="3:57" s="41" customFormat="1" ht="20.25">
      <c r="C65" s="827" t="s">
        <v>114</v>
      </c>
      <c r="D65" s="828"/>
      <c r="E65" s="829"/>
      <c r="F65" s="458" t="s">
        <v>177</v>
      </c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830"/>
      <c r="T65" s="457">
        <v>3</v>
      </c>
      <c r="U65" s="355"/>
      <c r="V65" s="355"/>
      <c r="W65" s="464"/>
      <c r="X65" s="344"/>
      <c r="Y65" s="345"/>
      <c r="Z65" s="346">
        <v>3</v>
      </c>
      <c r="AA65" s="468"/>
      <c r="AB65" s="457">
        <v>5</v>
      </c>
      <c r="AC65" s="355"/>
      <c r="AD65" s="352">
        <f t="shared" si="6"/>
        <v>150</v>
      </c>
      <c r="AE65" s="353"/>
      <c r="AF65" s="350">
        <f t="shared" si="4"/>
        <v>72</v>
      </c>
      <c r="AG65" s="354"/>
      <c r="AH65" s="438">
        <v>36</v>
      </c>
      <c r="AI65" s="439"/>
      <c r="AJ65" s="438">
        <v>18</v>
      </c>
      <c r="AK65" s="439"/>
      <c r="AL65" s="438">
        <v>18</v>
      </c>
      <c r="AM65" s="440"/>
      <c r="AN65" s="350">
        <f t="shared" si="5"/>
        <v>78</v>
      </c>
      <c r="AO65" s="351"/>
      <c r="AP65" s="349"/>
      <c r="AQ65" s="355"/>
      <c r="AR65" s="355"/>
      <c r="AS65" s="355"/>
      <c r="AT65" s="355">
        <v>4</v>
      </c>
      <c r="AU65" s="355"/>
      <c r="AV65" s="355"/>
      <c r="AW65" s="355"/>
      <c r="AX65" s="355"/>
      <c r="AY65" s="355"/>
      <c r="AZ65" s="355"/>
      <c r="BA65" s="355"/>
      <c r="BB65" s="355"/>
      <c r="BC65" s="355"/>
      <c r="BD65" s="355"/>
      <c r="BE65" s="464"/>
    </row>
    <row r="66" spans="3:57" s="41" customFormat="1" ht="20.25">
      <c r="C66" s="827" t="s">
        <v>115</v>
      </c>
      <c r="D66" s="828"/>
      <c r="E66" s="829"/>
      <c r="F66" s="443" t="s">
        <v>178</v>
      </c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4"/>
      <c r="R66" s="444"/>
      <c r="S66" s="445"/>
      <c r="T66" s="343"/>
      <c r="U66" s="335"/>
      <c r="V66" s="334">
        <v>3</v>
      </c>
      <c r="W66" s="336"/>
      <c r="X66" s="344"/>
      <c r="Y66" s="345"/>
      <c r="Z66" s="346"/>
      <c r="AA66" s="347"/>
      <c r="AB66" s="348">
        <v>1</v>
      </c>
      <c r="AC66" s="349"/>
      <c r="AD66" s="353">
        <f t="shared" si="6"/>
        <v>30</v>
      </c>
      <c r="AE66" s="447"/>
      <c r="AF66" s="436"/>
      <c r="AG66" s="437"/>
      <c r="AH66" s="438"/>
      <c r="AI66" s="439"/>
      <c r="AJ66" s="438"/>
      <c r="AK66" s="439"/>
      <c r="AL66" s="438"/>
      <c r="AM66" s="440"/>
      <c r="AN66" s="441">
        <f t="shared" si="5"/>
        <v>30</v>
      </c>
      <c r="AO66" s="440"/>
      <c r="AP66" s="343"/>
      <c r="AQ66" s="335"/>
      <c r="AR66" s="334"/>
      <c r="AS66" s="335"/>
      <c r="AT66" s="334"/>
      <c r="AU66" s="335"/>
      <c r="AV66" s="334"/>
      <c r="AW66" s="335"/>
      <c r="AX66" s="334"/>
      <c r="AY66" s="335"/>
      <c r="AZ66" s="334"/>
      <c r="BA66" s="335"/>
      <c r="BB66" s="334"/>
      <c r="BC66" s="335"/>
      <c r="BD66" s="334"/>
      <c r="BE66" s="336"/>
    </row>
    <row r="67" spans="3:57" s="41" customFormat="1" ht="20.25">
      <c r="C67" s="827" t="s">
        <v>116</v>
      </c>
      <c r="D67" s="828"/>
      <c r="E67" s="829"/>
      <c r="F67" s="443" t="s">
        <v>233</v>
      </c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4"/>
      <c r="S67" s="445"/>
      <c r="T67" s="343"/>
      <c r="U67" s="335"/>
      <c r="V67" s="334">
        <v>3.4</v>
      </c>
      <c r="W67" s="336"/>
      <c r="X67" s="344">
        <v>4</v>
      </c>
      <c r="Y67" s="345"/>
      <c r="Z67" s="346">
        <v>3.4</v>
      </c>
      <c r="AA67" s="347"/>
      <c r="AB67" s="348">
        <v>6</v>
      </c>
      <c r="AC67" s="349"/>
      <c r="AD67" s="353">
        <f t="shared" si="6"/>
        <v>180</v>
      </c>
      <c r="AE67" s="447"/>
      <c r="AF67" s="441">
        <f>AH67+AJ67+AL67</f>
        <v>108</v>
      </c>
      <c r="AG67" s="439"/>
      <c r="AH67" s="438">
        <v>54</v>
      </c>
      <c r="AI67" s="439"/>
      <c r="AJ67" s="438"/>
      <c r="AK67" s="439"/>
      <c r="AL67" s="438">
        <v>54</v>
      </c>
      <c r="AM67" s="440"/>
      <c r="AN67" s="441">
        <f>AD67-AF67</f>
        <v>72</v>
      </c>
      <c r="AO67" s="440"/>
      <c r="AP67" s="343"/>
      <c r="AQ67" s="335"/>
      <c r="AR67" s="334"/>
      <c r="AS67" s="335"/>
      <c r="AT67" s="334">
        <v>2</v>
      </c>
      <c r="AU67" s="335"/>
      <c r="AV67" s="334">
        <v>4</v>
      </c>
      <c r="AW67" s="335"/>
      <c r="AX67" s="334"/>
      <c r="AY67" s="335"/>
      <c r="AZ67" s="334"/>
      <c r="BA67" s="335"/>
      <c r="BB67" s="334"/>
      <c r="BC67" s="335"/>
      <c r="BD67" s="334"/>
      <c r="BE67" s="336"/>
    </row>
    <row r="68" spans="3:57" s="41" customFormat="1" ht="20.25" customHeight="1">
      <c r="C68" s="827" t="s">
        <v>117</v>
      </c>
      <c r="D68" s="828"/>
      <c r="E68" s="829"/>
      <c r="F68" s="443" t="s">
        <v>180</v>
      </c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5"/>
      <c r="T68" s="343">
        <v>4</v>
      </c>
      <c r="U68" s="335"/>
      <c r="V68" s="334">
        <v>3</v>
      </c>
      <c r="W68" s="336"/>
      <c r="X68" s="344">
        <v>3</v>
      </c>
      <c r="Y68" s="345"/>
      <c r="Z68" s="346">
        <v>3.4</v>
      </c>
      <c r="AA68" s="347"/>
      <c r="AB68" s="348">
        <v>8</v>
      </c>
      <c r="AC68" s="349"/>
      <c r="AD68" s="353">
        <f t="shared" si="6"/>
        <v>240</v>
      </c>
      <c r="AE68" s="447"/>
      <c r="AF68" s="436">
        <f t="shared" si="4"/>
        <v>126</v>
      </c>
      <c r="AG68" s="437"/>
      <c r="AH68" s="438">
        <v>72</v>
      </c>
      <c r="AI68" s="439"/>
      <c r="AJ68" s="438">
        <v>18</v>
      </c>
      <c r="AK68" s="439"/>
      <c r="AL68" s="438">
        <v>36</v>
      </c>
      <c r="AM68" s="440"/>
      <c r="AN68" s="441">
        <f t="shared" si="5"/>
        <v>114</v>
      </c>
      <c r="AO68" s="440"/>
      <c r="AP68" s="343"/>
      <c r="AQ68" s="335"/>
      <c r="AR68" s="334"/>
      <c r="AS68" s="335"/>
      <c r="AT68" s="334">
        <v>3</v>
      </c>
      <c r="AU68" s="335"/>
      <c r="AV68" s="334">
        <v>4</v>
      </c>
      <c r="AW68" s="335"/>
      <c r="AX68" s="334"/>
      <c r="AY68" s="335"/>
      <c r="AZ68" s="334"/>
      <c r="BA68" s="335"/>
      <c r="BB68" s="334"/>
      <c r="BC68" s="335"/>
      <c r="BD68" s="334"/>
      <c r="BE68" s="336"/>
    </row>
    <row r="69" spans="3:57" s="41" customFormat="1" ht="42" customHeight="1">
      <c r="C69" s="827" t="s">
        <v>118</v>
      </c>
      <c r="D69" s="828"/>
      <c r="E69" s="829"/>
      <c r="F69" s="458" t="s">
        <v>259</v>
      </c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830"/>
      <c r="T69" s="457"/>
      <c r="U69" s="355"/>
      <c r="V69" s="355">
        <v>4</v>
      </c>
      <c r="W69" s="464"/>
      <c r="X69" s="344"/>
      <c r="Y69" s="345"/>
      <c r="Z69" s="346"/>
      <c r="AA69" s="468"/>
      <c r="AB69" s="457">
        <v>1</v>
      </c>
      <c r="AC69" s="355"/>
      <c r="AD69" s="352">
        <f t="shared" si="6"/>
        <v>30</v>
      </c>
      <c r="AE69" s="353"/>
      <c r="AF69" s="350"/>
      <c r="AG69" s="354"/>
      <c r="AH69" s="355"/>
      <c r="AI69" s="355"/>
      <c r="AJ69" s="355"/>
      <c r="AK69" s="355"/>
      <c r="AL69" s="355"/>
      <c r="AM69" s="356"/>
      <c r="AN69" s="350">
        <f t="shared" si="5"/>
        <v>30</v>
      </c>
      <c r="AO69" s="351"/>
      <c r="AP69" s="349"/>
      <c r="AQ69" s="355"/>
      <c r="AR69" s="355"/>
      <c r="AS69" s="355"/>
      <c r="AT69" s="355"/>
      <c r="AU69" s="355"/>
      <c r="AV69" s="355"/>
      <c r="AW69" s="355"/>
      <c r="AX69" s="355"/>
      <c r="AY69" s="355"/>
      <c r="AZ69" s="355"/>
      <c r="BA69" s="355"/>
      <c r="BB69" s="355"/>
      <c r="BC69" s="355"/>
      <c r="BD69" s="355"/>
      <c r="BE69" s="464"/>
    </row>
    <row r="70" spans="3:57" s="41" customFormat="1" ht="20.25" customHeight="1">
      <c r="C70" s="337" t="s">
        <v>152</v>
      </c>
      <c r="D70" s="338"/>
      <c r="E70" s="339"/>
      <c r="F70" s="465" t="s">
        <v>182</v>
      </c>
      <c r="G70" s="466"/>
      <c r="H70" s="466"/>
      <c r="I70" s="466"/>
      <c r="J70" s="466"/>
      <c r="K70" s="466"/>
      <c r="L70" s="466"/>
      <c r="M70" s="466"/>
      <c r="N70" s="466"/>
      <c r="O70" s="466"/>
      <c r="P70" s="466"/>
      <c r="Q70" s="466"/>
      <c r="R70" s="466"/>
      <c r="S70" s="467"/>
      <c r="T70" s="457">
        <v>4</v>
      </c>
      <c r="U70" s="355"/>
      <c r="V70" s="355"/>
      <c r="W70" s="464"/>
      <c r="X70" s="344">
        <v>4</v>
      </c>
      <c r="Y70" s="345"/>
      <c r="Z70" s="346">
        <v>4</v>
      </c>
      <c r="AA70" s="468"/>
      <c r="AB70" s="457">
        <v>5</v>
      </c>
      <c r="AC70" s="355"/>
      <c r="AD70" s="352">
        <f t="shared" si="6"/>
        <v>150</v>
      </c>
      <c r="AE70" s="353"/>
      <c r="AF70" s="350">
        <f t="shared" si="4"/>
        <v>72</v>
      </c>
      <c r="AG70" s="354"/>
      <c r="AH70" s="355">
        <v>36</v>
      </c>
      <c r="AI70" s="355"/>
      <c r="AJ70" s="355">
        <v>36</v>
      </c>
      <c r="AK70" s="355"/>
      <c r="AL70" s="355"/>
      <c r="AM70" s="356"/>
      <c r="AN70" s="350">
        <f t="shared" si="5"/>
        <v>78</v>
      </c>
      <c r="AO70" s="351"/>
      <c r="AP70" s="349"/>
      <c r="AQ70" s="355"/>
      <c r="AR70" s="355"/>
      <c r="AS70" s="355"/>
      <c r="AT70" s="355"/>
      <c r="AU70" s="355"/>
      <c r="AV70" s="355">
        <v>4</v>
      </c>
      <c r="AW70" s="355"/>
      <c r="AX70" s="355"/>
      <c r="AY70" s="355"/>
      <c r="AZ70" s="355"/>
      <c r="BA70" s="355"/>
      <c r="BB70" s="355"/>
      <c r="BC70" s="355"/>
      <c r="BD70" s="355"/>
      <c r="BE70" s="464"/>
    </row>
    <row r="71" spans="3:57" s="41" customFormat="1" ht="20.25" customHeight="1">
      <c r="C71" s="337" t="s">
        <v>153</v>
      </c>
      <c r="D71" s="338"/>
      <c r="E71" s="339"/>
      <c r="F71" s="340" t="s">
        <v>183</v>
      </c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2"/>
      <c r="T71" s="343">
        <v>3.4</v>
      </c>
      <c r="U71" s="335"/>
      <c r="V71" s="334"/>
      <c r="W71" s="336"/>
      <c r="X71" s="344">
        <v>3.4</v>
      </c>
      <c r="Y71" s="345"/>
      <c r="Z71" s="346">
        <v>3.4</v>
      </c>
      <c r="AA71" s="347"/>
      <c r="AB71" s="348">
        <v>9</v>
      </c>
      <c r="AC71" s="349"/>
      <c r="AD71" s="353">
        <f t="shared" si="6"/>
        <v>270</v>
      </c>
      <c r="AE71" s="447"/>
      <c r="AF71" s="436">
        <f t="shared" si="4"/>
        <v>126</v>
      </c>
      <c r="AG71" s="437"/>
      <c r="AH71" s="438">
        <v>72</v>
      </c>
      <c r="AI71" s="439"/>
      <c r="AJ71" s="438">
        <v>54</v>
      </c>
      <c r="AK71" s="439"/>
      <c r="AL71" s="438"/>
      <c r="AM71" s="440"/>
      <c r="AN71" s="441">
        <f t="shared" si="5"/>
        <v>144</v>
      </c>
      <c r="AO71" s="440"/>
      <c r="AP71" s="343"/>
      <c r="AQ71" s="335"/>
      <c r="AR71" s="334"/>
      <c r="AS71" s="335"/>
      <c r="AT71" s="334">
        <v>3</v>
      </c>
      <c r="AU71" s="335"/>
      <c r="AV71" s="334">
        <v>4</v>
      </c>
      <c r="AW71" s="335"/>
      <c r="AX71" s="334"/>
      <c r="AY71" s="335"/>
      <c r="AZ71" s="334"/>
      <c r="BA71" s="335"/>
      <c r="BB71" s="334"/>
      <c r="BC71" s="335"/>
      <c r="BD71" s="334"/>
      <c r="BE71" s="336"/>
    </row>
    <row r="72" spans="3:57" s="41" customFormat="1" ht="20.25" customHeight="1">
      <c r="C72" s="337" t="s">
        <v>154</v>
      </c>
      <c r="D72" s="338"/>
      <c r="E72" s="339"/>
      <c r="F72" s="465" t="s">
        <v>184</v>
      </c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466"/>
      <c r="R72" s="466"/>
      <c r="S72" s="467"/>
      <c r="T72" s="457">
        <v>5</v>
      </c>
      <c r="U72" s="355"/>
      <c r="V72" s="355"/>
      <c r="W72" s="464"/>
      <c r="X72" s="344">
        <v>5</v>
      </c>
      <c r="Y72" s="345"/>
      <c r="Z72" s="346">
        <v>5</v>
      </c>
      <c r="AA72" s="468"/>
      <c r="AB72" s="457">
        <v>5</v>
      </c>
      <c r="AC72" s="355"/>
      <c r="AD72" s="352">
        <f t="shared" si="6"/>
        <v>150</v>
      </c>
      <c r="AE72" s="353"/>
      <c r="AF72" s="350">
        <f t="shared" si="4"/>
        <v>72</v>
      </c>
      <c r="AG72" s="354"/>
      <c r="AH72" s="355">
        <v>36</v>
      </c>
      <c r="AI72" s="355"/>
      <c r="AJ72" s="355">
        <v>18</v>
      </c>
      <c r="AK72" s="355"/>
      <c r="AL72" s="355">
        <v>18</v>
      </c>
      <c r="AM72" s="356"/>
      <c r="AN72" s="350">
        <f t="shared" si="5"/>
        <v>78</v>
      </c>
      <c r="AO72" s="351"/>
      <c r="AP72" s="349"/>
      <c r="AQ72" s="355"/>
      <c r="AR72" s="355"/>
      <c r="AS72" s="355"/>
      <c r="AT72" s="355"/>
      <c r="AU72" s="355"/>
      <c r="AV72" s="355"/>
      <c r="AW72" s="355"/>
      <c r="AX72" s="355">
        <v>4</v>
      </c>
      <c r="AY72" s="355"/>
      <c r="AZ72" s="355"/>
      <c r="BA72" s="355"/>
      <c r="BB72" s="355"/>
      <c r="BC72" s="355"/>
      <c r="BD72" s="355"/>
      <c r="BE72" s="464"/>
    </row>
    <row r="73" spans="3:57" s="41" customFormat="1" ht="20.25" customHeight="1">
      <c r="C73" s="337" t="s">
        <v>155</v>
      </c>
      <c r="D73" s="338"/>
      <c r="E73" s="339"/>
      <c r="F73" s="340" t="s">
        <v>185</v>
      </c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2"/>
      <c r="T73" s="343"/>
      <c r="U73" s="335"/>
      <c r="V73" s="334">
        <v>4</v>
      </c>
      <c r="W73" s="336"/>
      <c r="X73" s="344"/>
      <c r="Y73" s="345"/>
      <c r="Z73" s="346">
        <v>4</v>
      </c>
      <c r="AA73" s="347"/>
      <c r="AB73" s="348">
        <v>4</v>
      </c>
      <c r="AC73" s="349"/>
      <c r="AD73" s="353">
        <f t="shared" si="6"/>
        <v>120</v>
      </c>
      <c r="AE73" s="447"/>
      <c r="AF73" s="436">
        <f t="shared" si="4"/>
        <v>72</v>
      </c>
      <c r="AG73" s="437"/>
      <c r="AH73" s="438">
        <v>36</v>
      </c>
      <c r="AI73" s="439"/>
      <c r="AJ73" s="438">
        <v>36</v>
      </c>
      <c r="AK73" s="439"/>
      <c r="AL73" s="438"/>
      <c r="AM73" s="440"/>
      <c r="AN73" s="441">
        <f t="shared" si="5"/>
        <v>48</v>
      </c>
      <c r="AO73" s="440"/>
      <c r="AP73" s="343"/>
      <c r="AQ73" s="335"/>
      <c r="AR73" s="334"/>
      <c r="AS73" s="335"/>
      <c r="AT73" s="334"/>
      <c r="AU73" s="335"/>
      <c r="AV73" s="334">
        <v>4</v>
      </c>
      <c r="AW73" s="335"/>
      <c r="AX73" s="334"/>
      <c r="AY73" s="335"/>
      <c r="AZ73" s="334"/>
      <c r="BA73" s="335"/>
      <c r="BB73" s="334"/>
      <c r="BC73" s="335"/>
      <c r="BD73" s="334"/>
      <c r="BE73" s="336"/>
    </row>
    <row r="74" spans="3:57" s="41" customFormat="1" ht="42" customHeight="1">
      <c r="C74" s="337" t="s">
        <v>156</v>
      </c>
      <c r="D74" s="338"/>
      <c r="E74" s="339"/>
      <c r="F74" s="465" t="s">
        <v>260</v>
      </c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7"/>
      <c r="T74" s="457"/>
      <c r="U74" s="355"/>
      <c r="V74" s="355">
        <v>5</v>
      </c>
      <c r="W74" s="464"/>
      <c r="X74" s="344"/>
      <c r="Y74" s="345"/>
      <c r="Z74" s="346"/>
      <c r="AA74" s="468"/>
      <c r="AB74" s="457">
        <v>1.5</v>
      </c>
      <c r="AC74" s="355"/>
      <c r="AD74" s="352">
        <f t="shared" si="6"/>
        <v>45</v>
      </c>
      <c r="AE74" s="353"/>
      <c r="AF74" s="350"/>
      <c r="AG74" s="354"/>
      <c r="AH74" s="355"/>
      <c r="AI74" s="355"/>
      <c r="AJ74" s="355"/>
      <c r="AK74" s="355"/>
      <c r="AL74" s="355"/>
      <c r="AM74" s="356"/>
      <c r="AN74" s="350">
        <f t="shared" si="5"/>
        <v>45</v>
      </c>
      <c r="AO74" s="351"/>
      <c r="AP74" s="349"/>
      <c r="AQ74" s="355"/>
      <c r="AR74" s="355"/>
      <c r="AS74" s="355"/>
      <c r="AT74" s="355"/>
      <c r="AU74" s="355"/>
      <c r="AV74" s="355"/>
      <c r="AW74" s="355"/>
      <c r="AX74" s="355"/>
      <c r="AY74" s="355"/>
      <c r="AZ74" s="355"/>
      <c r="BA74" s="355"/>
      <c r="BB74" s="355"/>
      <c r="BC74" s="355"/>
      <c r="BD74" s="355"/>
      <c r="BE74" s="464"/>
    </row>
    <row r="75" spans="3:57" s="41" customFormat="1" ht="42" customHeight="1">
      <c r="C75" s="337" t="s">
        <v>157</v>
      </c>
      <c r="D75" s="338"/>
      <c r="E75" s="339"/>
      <c r="F75" s="465" t="s">
        <v>234</v>
      </c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466"/>
      <c r="S75" s="467"/>
      <c r="T75" s="457">
        <v>6</v>
      </c>
      <c r="U75" s="355"/>
      <c r="V75" s="355"/>
      <c r="W75" s="464"/>
      <c r="X75" s="344"/>
      <c r="Y75" s="345"/>
      <c r="Z75" s="346">
        <v>6</v>
      </c>
      <c r="AA75" s="468"/>
      <c r="AB75" s="457">
        <v>6.5</v>
      </c>
      <c r="AC75" s="355"/>
      <c r="AD75" s="352">
        <f t="shared" si="6"/>
        <v>195</v>
      </c>
      <c r="AE75" s="353"/>
      <c r="AF75" s="350">
        <f t="shared" si="4"/>
        <v>90</v>
      </c>
      <c r="AG75" s="354"/>
      <c r="AH75" s="355">
        <v>36</v>
      </c>
      <c r="AI75" s="355"/>
      <c r="AJ75" s="355">
        <v>54</v>
      </c>
      <c r="AK75" s="355"/>
      <c r="AL75" s="355"/>
      <c r="AM75" s="356"/>
      <c r="AN75" s="350">
        <f t="shared" si="5"/>
        <v>105</v>
      </c>
      <c r="AO75" s="351"/>
      <c r="AP75" s="349"/>
      <c r="AQ75" s="355"/>
      <c r="AR75" s="355"/>
      <c r="AS75" s="355"/>
      <c r="AT75" s="355"/>
      <c r="AU75" s="355"/>
      <c r="AV75" s="355"/>
      <c r="AW75" s="355"/>
      <c r="AX75" s="355"/>
      <c r="AY75" s="355"/>
      <c r="AZ75" s="355">
        <v>5</v>
      </c>
      <c r="BA75" s="355"/>
      <c r="BB75" s="355"/>
      <c r="BC75" s="355"/>
      <c r="BD75" s="355"/>
      <c r="BE75" s="464"/>
    </row>
    <row r="76" spans="3:57" s="41" customFormat="1" ht="39.75" customHeight="1">
      <c r="C76" s="337" t="s">
        <v>158</v>
      </c>
      <c r="D76" s="338"/>
      <c r="E76" s="339"/>
      <c r="F76" s="465" t="s">
        <v>235</v>
      </c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7"/>
      <c r="T76" s="457"/>
      <c r="U76" s="355"/>
      <c r="V76" s="355">
        <v>6</v>
      </c>
      <c r="W76" s="464"/>
      <c r="X76" s="344"/>
      <c r="Y76" s="345"/>
      <c r="Z76" s="346"/>
      <c r="AA76" s="468"/>
      <c r="AB76" s="457">
        <v>1</v>
      </c>
      <c r="AC76" s="355"/>
      <c r="AD76" s="352">
        <f t="shared" si="6"/>
        <v>30</v>
      </c>
      <c r="AE76" s="353"/>
      <c r="AF76" s="350"/>
      <c r="AG76" s="354"/>
      <c r="AH76" s="355"/>
      <c r="AI76" s="355"/>
      <c r="AJ76" s="355"/>
      <c r="AK76" s="355"/>
      <c r="AL76" s="355"/>
      <c r="AM76" s="356"/>
      <c r="AN76" s="350">
        <f t="shared" si="5"/>
        <v>30</v>
      </c>
      <c r="AO76" s="351"/>
      <c r="AP76" s="349"/>
      <c r="AQ76" s="355"/>
      <c r="AR76" s="355"/>
      <c r="AS76" s="355"/>
      <c r="AT76" s="355"/>
      <c r="AU76" s="355"/>
      <c r="AV76" s="355"/>
      <c r="AW76" s="355"/>
      <c r="AX76" s="355"/>
      <c r="AY76" s="355"/>
      <c r="AZ76" s="355"/>
      <c r="BA76" s="355"/>
      <c r="BB76" s="355"/>
      <c r="BC76" s="355"/>
      <c r="BD76" s="355"/>
      <c r="BE76" s="464"/>
    </row>
    <row r="77" spans="3:57" s="41" customFormat="1" ht="20.25" customHeight="1">
      <c r="C77" s="337" t="s">
        <v>159</v>
      </c>
      <c r="D77" s="338"/>
      <c r="E77" s="339"/>
      <c r="F77" s="340" t="s">
        <v>186</v>
      </c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2"/>
      <c r="T77" s="343">
        <v>6.7</v>
      </c>
      <c r="U77" s="335"/>
      <c r="V77" s="334"/>
      <c r="W77" s="336"/>
      <c r="X77" s="344">
        <v>6</v>
      </c>
      <c r="Y77" s="345"/>
      <c r="Z77" s="346">
        <v>6.7</v>
      </c>
      <c r="AA77" s="347"/>
      <c r="AB77" s="348">
        <v>10</v>
      </c>
      <c r="AC77" s="349"/>
      <c r="AD77" s="353">
        <f t="shared" si="6"/>
        <v>300</v>
      </c>
      <c r="AE77" s="447"/>
      <c r="AF77" s="436">
        <f t="shared" si="4"/>
        <v>144</v>
      </c>
      <c r="AG77" s="437"/>
      <c r="AH77" s="438">
        <v>72</v>
      </c>
      <c r="AI77" s="439"/>
      <c r="AJ77" s="438"/>
      <c r="AK77" s="439"/>
      <c r="AL77" s="438">
        <v>72</v>
      </c>
      <c r="AM77" s="440"/>
      <c r="AN77" s="441">
        <f t="shared" si="5"/>
        <v>156</v>
      </c>
      <c r="AO77" s="440"/>
      <c r="AP77" s="343"/>
      <c r="AQ77" s="335"/>
      <c r="AR77" s="334"/>
      <c r="AS77" s="335"/>
      <c r="AT77" s="334"/>
      <c r="AU77" s="335"/>
      <c r="AV77" s="334"/>
      <c r="AW77" s="335"/>
      <c r="AX77" s="334"/>
      <c r="AY77" s="335"/>
      <c r="AZ77" s="334">
        <v>4</v>
      </c>
      <c r="BA77" s="335"/>
      <c r="BB77" s="334">
        <v>4</v>
      </c>
      <c r="BC77" s="335"/>
      <c r="BD77" s="334"/>
      <c r="BE77" s="336"/>
    </row>
    <row r="78" spans="3:57" s="41" customFormat="1" ht="20.25" customHeight="1">
      <c r="C78" s="337" t="s">
        <v>160</v>
      </c>
      <c r="D78" s="338"/>
      <c r="E78" s="339"/>
      <c r="F78" s="465" t="s">
        <v>187</v>
      </c>
      <c r="G78" s="466"/>
      <c r="H78" s="466"/>
      <c r="I78" s="466"/>
      <c r="J78" s="466"/>
      <c r="K78" s="466"/>
      <c r="L78" s="466"/>
      <c r="M78" s="466"/>
      <c r="N78" s="466"/>
      <c r="O78" s="466"/>
      <c r="P78" s="466"/>
      <c r="Q78" s="466"/>
      <c r="R78" s="466"/>
      <c r="S78" s="467"/>
      <c r="T78" s="457"/>
      <c r="U78" s="355"/>
      <c r="V78" s="355">
        <v>7</v>
      </c>
      <c r="W78" s="464"/>
      <c r="X78" s="344"/>
      <c r="Y78" s="345"/>
      <c r="Z78" s="346"/>
      <c r="AA78" s="468"/>
      <c r="AB78" s="457">
        <v>1</v>
      </c>
      <c r="AC78" s="355"/>
      <c r="AD78" s="352">
        <f t="shared" si="6"/>
        <v>30</v>
      </c>
      <c r="AE78" s="353"/>
      <c r="AF78" s="350"/>
      <c r="AG78" s="354"/>
      <c r="AH78" s="355"/>
      <c r="AI78" s="355"/>
      <c r="AJ78" s="355"/>
      <c r="AK78" s="355"/>
      <c r="AL78" s="355"/>
      <c r="AM78" s="356"/>
      <c r="AN78" s="350">
        <f t="shared" si="5"/>
        <v>30</v>
      </c>
      <c r="AO78" s="351"/>
      <c r="AP78" s="349"/>
      <c r="AQ78" s="355"/>
      <c r="AR78" s="355"/>
      <c r="AS78" s="355"/>
      <c r="AT78" s="355"/>
      <c r="AU78" s="355"/>
      <c r="AV78" s="355"/>
      <c r="AW78" s="355"/>
      <c r="AX78" s="355"/>
      <c r="AY78" s="355"/>
      <c r="AZ78" s="355"/>
      <c r="BA78" s="355"/>
      <c r="BB78" s="355"/>
      <c r="BC78" s="355"/>
      <c r="BD78" s="355"/>
      <c r="BE78" s="464"/>
    </row>
    <row r="79" spans="3:57" s="41" customFormat="1" ht="20.25" customHeight="1">
      <c r="C79" s="337" t="s">
        <v>161</v>
      </c>
      <c r="D79" s="338"/>
      <c r="E79" s="339"/>
      <c r="F79" s="340" t="s">
        <v>188</v>
      </c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2"/>
      <c r="T79" s="343">
        <v>7</v>
      </c>
      <c r="U79" s="335"/>
      <c r="V79" s="334"/>
      <c r="W79" s="336"/>
      <c r="X79" s="344"/>
      <c r="Y79" s="345"/>
      <c r="Z79" s="346">
        <v>7</v>
      </c>
      <c r="AA79" s="347"/>
      <c r="AB79" s="348">
        <v>6.5</v>
      </c>
      <c r="AC79" s="349"/>
      <c r="AD79" s="353">
        <f t="shared" si="6"/>
        <v>195</v>
      </c>
      <c r="AE79" s="447"/>
      <c r="AF79" s="436">
        <f t="shared" si="4"/>
        <v>90</v>
      </c>
      <c r="AG79" s="437"/>
      <c r="AH79" s="438">
        <v>36</v>
      </c>
      <c r="AI79" s="439"/>
      <c r="AJ79" s="438">
        <v>36</v>
      </c>
      <c r="AK79" s="439"/>
      <c r="AL79" s="438">
        <v>18</v>
      </c>
      <c r="AM79" s="440"/>
      <c r="AN79" s="441">
        <f t="shared" si="5"/>
        <v>105</v>
      </c>
      <c r="AO79" s="440"/>
      <c r="AP79" s="343"/>
      <c r="AQ79" s="335"/>
      <c r="AR79" s="334"/>
      <c r="AS79" s="335"/>
      <c r="AT79" s="334"/>
      <c r="AU79" s="335"/>
      <c r="AV79" s="334"/>
      <c r="AW79" s="335"/>
      <c r="AX79" s="334"/>
      <c r="AY79" s="335"/>
      <c r="AZ79" s="334"/>
      <c r="BA79" s="335"/>
      <c r="BB79" s="334">
        <v>5</v>
      </c>
      <c r="BC79" s="335"/>
      <c r="BD79" s="334"/>
      <c r="BE79" s="336"/>
    </row>
    <row r="80" spans="3:57" s="41" customFormat="1" ht="42" customHeight="1">
      <c r="C80" s="337" t="s">
        <v>162</v>
      </c>
      <c r="D80" s="338"/>
      <c r="E80" s="339"/>
      <c r="F80" s="465" t="s">
        <v>189</v>
      </c>
      <c r="G80" s="466"/>
      <c r="H80" s="466"/>
      <c r="I80" s="466"/>
      <c r="J80" s="466"/>
      <c r="K80" s="466"/>
      <c r="L80" s="466"/>
      <c r="M80" s="466"/>
      <c r="N80" s="466"/>
      <c r="O80" s="466"/>
      <c r="P80" s="466"/>
      <c r="Q80" s="466"/>
      <c r="R80" s="466"/>
      <c r="S80" s="467"/>
      <c r="T80" s="457"/>
      <c r="U80" s="355"/>
      <c r="V80" s="355">
        <v>8</v>
      </c>
      <c r="W80" s="464"/>
      <c r="X80" s="344"/>
      <c r="Y80" s="345"/>
      <c r="Z80" s="346"/>
      <c r="AA80" s="468"/>
      <c r="AB80" s="457">
        <v>1</v>
      </c>
      <c r="AC80" s="355"/>
      <c r="AD80" s="352">
        <f t="shared" si="6"/>
        <v>30</v>
      </c>
      <c r="AE80" s="353"/>
      <c r="AF80" s="350"/>
      <c r="AG80" s="354"/>
      <c r="AH80" s="355"/>
      <c r="AI80" s="355"/>
      <c r="AJ80" s="355"/>
      <c r="AK80" s="355"/>
      <c r="AL80" s="355"/>
      <c r="AM80" s="356"/>
      <c r="AN80" s="350">
        <f t="shared" si="5"/>
        <v>30</v>
      </c>
      <c r="AO80" s="351"/>
      <c r="AP80" s="349"/>
      <c r="AQ80" s="355"/>
      <c r="AR80" s="355"/>
      <c r="AS80" s="355"/>
      <c r="AT80" s="355"/>
      <c r="AU80" s="355"/>
      <c r="AV80" s="355"/>
      <c r="AW80" s="355"/>
      <c r="AX80" s="355"/>
      <c r="AY80" s="355"/>
      <c r="AZ80" s="355"/>
      <c r="BA80" s="355"/>
      <c r="BB80" s="355"/>
      <c r="BC80" s="355"/>
      <c r="BD80" s="355"/>
      <c r="BE80" s="464"/>
    </row>
    <row r="81" spans="3:57" s="37" customFormat="1" ht="20.25" customHeight="1">
      <c r="C81" s="337" t="s">
        <v>163</v>
      </c>
      <c r="D81" s="338"/>
      <c r="E81" s="339"/>
      <c r="F81" s="458" t="s">
        <v>190</v>
      </c>
      <c r="G81" s="459"/>
      <c r="H81" s="459"/>
      <c r="I81" s="459"/>
      <c r="J81" s="459"/>
      <c r="K81" s="459"/>
      <c r="L81" s="459"/>
      <c r="M81" s="459"/>
      <c r="N81" s="459"/>
      <c r="O81" s="459"/>
      <c r="P81" s="459"/>
      <c r="Q81" s="459"/>
      <c r="R81" s="459"/>
      <c r="S81" s="460"/>
      <c r="T81" s="461">
        <v>8</v>
      </c>
      <c r="U81" s="462"/>
      <c r="V81" s="462"/>
      <c r="W81" s="463"/>
      <c r="X81" s="461">
        <v>8</v>
      </c>
      <c r="Y81" s="462"/>
      <c r="Z81" s="462">
        <v>8</v>
      </c>
      <c r="AA81" s="434"/>
      <c r="AB81" s="450">
        <v>3.5</v>
      </c>
      <c r="AC81" s="451"/>
      <c r="AD81" s="352">
        <f t="shared" si="6"/>
        <v>105</v>
      </c>
      <c r="AE81" s="353"/>
      <c r="AF81" s="350">
        <f t="shared" si="4"/>
        <v>54</v>
      </c>
      <c r="AG81" s="354"/>
      <c r="AH81" s="452">
        <v>18</v>
      </c>
      <c r="AI81" s="452"/>
      <c r="AJ81" s="452">
        <v>18</v>
      </c>
      <c r="AK81" s="452"/>
      <c r="AL81" s="452">
        <v>18</v>
      </c>
      <c r="AM81" s="438"/>
      <c r="AN81" s="350">
        <f t="shared" si="5"/>
        <v>51</v>
      </c>
      <c r="AO81" s="351"/>
      <c r="AP81" s="442"/>
      <c r="AQ81" s="435"/>
      <c r="AR81" s="434"/>
      <c r="AS81" s="435"/>
      <c r="AT81" s="434"/>
      <c r="AU81" s="435"/>
      <c r="AV81" s="434"/>
      <c r="AW81" s="435"/>
      <c r="AX81" s="434"/>
      <c r="AY81" s="435"/>
      <c r="AZ81" s="434"/>
      <c r="BA81" s="435"/>
      <c r="BB81" s="434"/>
      <c r="BC81" s="435"/>
      <c r="BD81" s="434">
        <v>6</v>
      </c>
      <c r="BE81" s="446"/>
    </row>
    <row r="82" spans="3:57" s="41" customFormat="1" ht="20.25" customHeight="1">
      <c r="C82" s="337" t="s">
        <v>164</v>
      </c>
      <c r="D82" s="338"/>
      <c r="E82" s="339"/>
      <c r="F82" s="465" t="s">
        <v>191</v>
      </c>
      <c r="G82" s="466"/>
      <c r="H82" s="466"/>
      <c r="I82" s="466"/>
      <c r="J82" s="466"/>
      <c r="K82" s="466"/>
      <c r="L82" s="466"/>
      <c r="M82" s="466"/>
      <c r="N82" s="466"/>
      <c r="O82" s="466"/>
      <c r="P82" s="466"/>
      <c r="Q82" s="466"/>
      <c r="R82" s="466"/>
      <c r="S82" s="467"/>
      <c r="T82" s="457"/>
      <c r="U82" s="355"/>
      <c r="V82" s="355">
        <v>8</v>
      </c>
      <c r="W82" s="464"/>
      <c r="X82" s="344"/>
      <c r="Y82" s="345"/>
      <c r="Z82" s="346"/>
      <c r="AA82" s="468"/>
      <c r="AB82" s="457">
        <v>6</v>
      </c>
      <c r="AC82" s="355"/>
      <c r="AD82" s="352">
        <f t="shared" si="6"/>
        <v>180</v>
      </c>
      <c r="AE82" s="353"/>
      <c r="AF82" s="350"/>
      <c r="AG82" s="354"/>
      <c r="AH82" s="355"/>
      <c r="AI82" s="355"/>
      <c r="AJ82" s="355"/>
      <c r="AK82" s="355"/>
      <c r="AL82" s="355"/>
      <c r="AM82" s="356"/>
      <c r="AN82" s="455">
        <f t="shared" si="5"/>
        <v>180</v>
      </c>
      <c r="AO82" s="456"/>
      <c r="AP82" s="349"/>
      <c r="AQ82" s="355"/>
      <c r="AR82" s="355"/>
      <c r="AS82" s="355"/>
      <c r="AT82" s="355"/>
      <c r="AU82" s="355"/>
      <c r="AV82" s="355"/>
      <c r="AW82" s="355"/>
      <c r="AX82" s="355"/>
      <c r="AY82" s="355"/>
      <c r="AZ82" s="355"/>
      <c r="BA82" s="355"/>
      <c r="BB82" s="355"/>
      <c r="BC82" s="355"/>
      <c r="BD82" s="324" t="s">
        <v>99</v>
      </c>
      <c r="BE82" s="326"/>
    </row>
    <row r="83" spans="3:57" s="41" customFormat="1" ht="21" customHeight="1" thickBot="1">
      <c r="C83" s="337" t="s">
        <v>165</v>
      </c>
      <c r="D83" s="338"/>
      <c r="E83" s="339"/>
      <c r="F83" s="443" t="s">
        <v>4</v>
      </c>
      <c r="G83" s="444"/>
      <c r="H83" s="444"/>
      <c r="I83" s="444"/>
      <c r="J83" s="444"/>
      <c r="K83" s="444"/>
      <c r="L83" s="444"/>
      <c r="M83" s="444"/>
      <c r="N83" s="444"/>
      <c r="O83" s="444"/>
      <c r="P83" s="444"/>
      <c r="Q83" s="444"/>
      <c r="R83" s="444"/>
      <c r="S83" s="445"/>
      <c r="T83" s="442"/>
      <c r="U83" s="435"/>
      <c r="V83" s="434"/>
      <c r="W83" s="446"/>
      <c r="X83" s="344"/>
      <c r="Y83" s="345"/>
      <c r="Z83" s="346"/>
      <c r="AA83" s="347"/>
      <c r="AB83" s="442">
        <v>6</v>
      </c>
      <c r="AC83" s="435"/>
      <c r="AD83" s="353">
        <f t="shared" si="6"/>
        <v>180</v>
      </c>
      <c r="AE83" s="447"/>
      <c r="AF83" s="436"/>
      <c r="AG83" s="437"/>
      <c r="AH83" s="438"/>
      <c r="AI83" s="439"/>
      <c r="AJ83" s="438"/>
      <c r="AK83" s="439"/>
      <c r="AL83" s="438"/>
      <c r="AM83" s="440"/>
      <c r="AN83" s="441">
        <f t="shared" si="5"/>
        <v>180</v>
      </c>
      <c r="AO83" s="440"/>
      <c r="AP83" s="442"/>
      <c r="AQ83" s="435"/>
      <c r="AR83" s="434"/>
      <c r="AS83" s="435"/>
      <c r="AT83" s="434"/>
      <c r="AU83" s="435"/>
      <c r="AV83" s="434"/>
      <c r="AW83" s="435"/>
      <c r="AX83" s="434"/>
      <c r="AY83" s="435"/>
      <c r="AZ83" s="434"/>
      <c r="BA83" s="435"/>
      <c r="BB83" s="434"/>
      <c r="BC83" s="435"/>
      <c r="BD83" s="427" t="s">
        <v>99</v>
      </c>
      <c r="BE83" s="428"/>
    </row>
    <row r="84" spans="3:57" s="38" customFormat="1" ht="21" thickBot="1">
      <c r="C84" s="429" t="s">
        <v>138</v>
      </c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1"/>
      <c r="T84" s="432">
        <f>COUNTA(T59:U83)+3</f>
        <v>13</v>
      </c>
      <c r="U84" s="433"/>
      <c r="V84" s="432">
        <f>COUNTA(V59:W83)</f>
        <v>15</v>
      </c>
      <c r="W84" s="433"/>
      <c r="X84" s="432">
        <f>COUNTA(X59:Y83)+1</f>
        <v>14</v>
      </c>
      <c r="Y84" s="433"/>
      <c r="Z84" s="432">
        <f>COUNTA(Z59:AA83)</f>
        <v>17</v>
      </c>
      <c r="AA84" s="433"/>
      <c r="AB84" s="806">
        <f>SUM(AB59:AC83)</f>
        <v>113</v>
      </c>
      <c r="AC84" s="808"/>
      <c r="AD84" s="412">
        <f>SUM(AD59:AE83)</f>
        <v>3390</v>
      </c>
      <c r="AE84" s="415"/>
      <c r="AF84" s="412">
        <f>SUM(AF59:AG83)</f>
        <v>1458</v>
      </c>
      <c r="AG84" s="415"/>
      <c r="AH84" s="412">
        <f>SUM(AH59:AI83)</f>
        <v>702</v>
      </c>
      <c r="AI84" s="415"/>
      <c r="AJ84" s="412">
        <f>SUM(AJ59:AK83)</f>
        <v>324</v>
      </c>
      <c r="AK84" s="415"/>
      <c r="AL84" s="412">
        <f>SUM(AL59:AM83)</f>
        <v>432</v>
      </c>
      <c r="AM84" s="415"/>
      <c r="AN84" s="412">
        <f>SUM(AN59:AO83)</f>
        <v>1932</v>
      </c>
      <c r="AO84" s="415"/>
      <c r="AP84" s="410">
        <f>SUM(AP59:AP83)</f>
        <v>7</v>
      </c>
      <c r="AQ84" s="406"/>
      <c r="AR84" s="410">
        <f>SUM(AR59:AR83)</f>
        <v>11</v>
      </c>
      <c r="AS84" s="406"/>
      <c r="AT84" s="410">
        <f>SUM(AT59:AT83)</f>
        <v>18</v>
      </c>
      <c r="AU84" s="406"/>
      <c r="AV84" s="410">
        <f>SUM(AV59:AV83)</f>
        <v>20</v>
      </c>
      <c r="AW84" s="406"/>
      <c r="AX84" s="410">
        <f>SUM(AX59:AX83)</f>
        <v>4</v>
      </c>
      <c r="AY84" s="406"/>
      <c r="AZ84" s="410">
        <f>SUM(AZ59:AZ83)</f>
        <v>9</v>
      </c>
      <c r="BA84" s="406"/>
      <c r="BB84" s="410">
        <f>SUM(BB59:BB83)</f>
        <v>9</v>
      </c>
      <c r="BC84" s="406"/>
      <c r="BD84" s="410">
        <f>SUM(BD59:BD83)</f>
        <v>6</v>
      </c>
      <c r="BE84" s="406"/>
    </row>
    <row r="85" spans="3:57" s="38" customFormat="1" ht="21" thickBot="1">
      <c r="C85" s="429" t="s">
        <v>139</v>
      </c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31"/>
      <c r="T85" s="405">
        <f>T84+T57</f>
        <v>19</v>
      </c>
      <c r="U85" s="406"/>
      <c r="V85" s="405">
        <f>V84+V57</f>
        <v>29</v>
      </c>
      <c r="W85" s="406"/>
      <c r="X85" s="405">
        <f>X84+X57</f>
        <v>22</v>
      </c>
      <c r="Y85" s="406"/>
      <c r="Z85" s="405">
        <f>Z84+Z57</f>
        <v>36</v>
      </c>
      <c r="AA85" s="406"/>
      <c r="AB85" s="803">
        <f>AB84+AB57</f>
        <v>180</v>
      </c>
      <c r="AC85" s="804"/>
      <c r="AD85" s="405">
        <f>AD84+AD57</f>
        <v>5400</v>
      </c>
      <c r="AE85" s="406"/>
      <c r="AF85" s="405">
        <f>AF84+AF57</f>
        <v>2700</v>
      </c>
      <c r="AG85" s="406"/>
      <c r="AH85" s="405">
        <f>AH84+AH57</f>
        <v>1170</v>
      </c>
      <c r="AI85" s="406"/>
      <c r="AJ85" s="405">
        <f>AJ84+AJ57</f>
        <v>1018</v>
      </c>
      <c r="AK85" s="406"/>
      <c r="AL85" s="405">
        <f>AL84+AL57</f>
        <v>512</v>
      </c>
      <c r="AM85" s="406"/>
      <c r="AN85" s="405">
        <f>AN84+AN57</f>
        <v>2700</v>
      </c>
      <c r="AO85" s="406"/>
      <c r="AP85" s="405">
        <f>AP84+AP57</f>
        <v>29</v>
      </c>
      <c r="AQ85" s="406"/>
      <c r="AR85" s="405">
        <f>AR84+AR57</f>
        <v>29</v>
      </c>
      <c r="AS85" s="406"/>
      <c r="AT85" s="405">
        <f>AT84+AT57</f>
        <v>25</v>
      </c>
      <c r="AU85" s="406"/>
      <c r="AV85" s="405">
        <f>AV84+AV57</f>
        <v>24</v>
      </c>
      <c r="AW85" s="406"/>
      <c r="AX85" s="405">
        <f>AX84+AX57</f>
        <v>8</v>
      </c>
      <c r="AY85" s="406"/>
      <c r="AZ85" s="405">
        <f>AZ84+AZ57</f>
        <v>11</v>
      </c>
      <c r="BA85" s="406"/>
      <c r="BB85" s="405">
        <f>BB84+BB57</f>
        <v>19</v>
      </c>
      <c r="BC85" s="406"/>
      <c r="BD85" s="405">
        <f>BD84+BD57</f>
        <v>8</v>
      </c>
      <c r="BE85" s="406"/>
    </row>
    <row r="86" spans="3:57" s="37" customFormat="1" ht="21" customHeight="1" thickBot="1">
      <c r="C86" s="412" t="s">
        <v>192</v>
      </c>
      <c r="D86" s="413"/>
      <c r="E86" s="413"/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4"/>
      <c r="U86" s="414"/>
      <c r="V86" s="414"/>
      <c r="W86" s="414"/>
      <c r="X86" s="413"/>
      <c r="Y86" s="413"/>
      <c r="Z86" s="413"/>
      <c r="AA86" s="413"/>
      <c r="AB86" s="414"/>
      <c r="AC86" s="414"/>
      <c r="AD86" s="414"/>
      <c r="AE86" s="414"/>
      <c r="AF86" s="414"/>
      <c r="AG86" s="414"/>
      <c r="AH86" s="414"/>
      <c r="AI86" s="414"/>
      <c r="AJ86" s="414"/>
      <c r="AK86" s="414"/>
      <c r="AL86" s="414"/>
      <c r="AM86" s="414"/>
      <c r="AN86" s="414"/>
      <c r="AO86" s="414"/>
      <c r="AP86" s="413"/>
      <c r="AQ86" s="413"/>
      <c r="AR86" s="413"/>
      <c r="AS86" s="413"/>
      <c r="AT86" s="413"/>
      <c r="AU86" s="413"/>
      <c r="AV86" s="413"/>
      <c r="AW86" s="413"/>
      <c r="AX86" s="413"/>
      <c r="AY86" s="413"/>
      <c r="AZ86" s="413"/>
      <c r="BA86" s="413"/>
      <c r="BB86" s="413"/>
      <c r="BC86" s="413"/>
      <c r="BD86" s="413"/>
      <c r="BE86" s="415"/>
    </row>
    <row r="87" spans="3:57" s="37" customFormat="1" ht="21" thickBot="1">
      <c r="C87" s="412" t="s">
        <v>193</v>
      </c>
      <c r="D87" s="413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4"/>
      <c r="U87" s="414"/>
      <c r="V87" s="414"/>
      <c r="W87" s="414"/>
      <c r="X87" s="413"/>
      <c r="Y87" s="413"/>
      <c r="Z87" s="413"/>
      <c r="AA87" s="413"/>
      <c r="AB87" s="414"/>
      <c r="AC87" s="414"/>
      <c r="AD87" s="414"/>
      <c r="AE87" s="414"/>
      <c r="AF87" s="414"/>
      <c r="AG87" s="414"/>
      <c r="AH87" s="414"/>
      <c r="AI87" s="414"/>
      <c r="AJ87" s="414"/>
      <c r="AK87" s="414"/>
      <c r="AL87" s="414"/>
      <c r="AM87" s="414"/>
      <c r="AN87" s="414"/>
      <c r="AO87" s="414"/>
      <c r="AP87" s="413"/>
      <c r="AQ87" s="413"/>
      <c r="AR87" s="413"/>
      <c r="AS87" s="413"/>
      <c r="AT87" s="413"/>
      <c r="AU87" s="413"/>
      <c r="AV87" s="413"/>
      <c r="AW87" s="413"/>
      <c r="AX87" s="413"/>
      <c r="AY87" s="413"/>
      <c r="AZ87" s="413"/>
      <c r="BA87" s="413"/>
      <c r="BB87" s="413"/>
      <c r="BC87" s="413"/>
      <c r="BD87" s="413"/>
      <c r="BE87" s="415"/>
    </row>
    <row r="88" spans="3:57" s="40" customFormat="1" ht="20.25">
      <c r="C88" s="416" t="s">
        <v>194</v>
      </c>
      <c r="D88" s="417"/>
      <c r="E88" s="417"/>
      <c r="F88" s="824" t="s">
        <v>238</v>
      </c>
      <c r="G88" s="825"/>
      <c r="H88" s="825"/>
      <c r="I88" s="825"/>
      <c r="J88" s="825"/>
      <c r="K88" s="825"/>
      <c r="L88" s="825"/>
      <c r="M88" s="825"/>
      <c r="N88" s="825"/>
      <c r="O88" s="825"/>
      <c r="P88" s="825"/>
      <c r="Q88" s="825"/>
      <c r="R88" s="825"/>
      <c r="S88" s="826"/>
      <c r="T88" s="397"/>
      <c r="U88" s="398"/>
      <c r="V88" s="399">
        <v>3</v>
      </c>
      <c r="W88" s="400"/>
      <c r="X88" s="421"/>
      <c r="Y88" s="422"/>
      <c r="Z88" s="448">
        <v>3</v>
      </c>
      <c r="AA88" s="449"/>
      <c r="AB88" s="477">
        <v>2</v>
      </c>
      <c r="AC88" s="469"/>
      <c r="AD88" s="482">
        <f>AB88*30</f>
        <v>60</v>
      </c>
      <c r="AE88" s="483"/>
      <c r="AF88" s="484">
        <f>AH88+AJ88+AL88</f>
        <v>36</v>
      </c>
      <c r="AG88" s="485"/>
      <c r="AH88" s="469">
        <v>18</v>
      </c>
      <c r="AI88" s="469"/>
      <c r="AJ88" s="469">
        <v>18</v>
      </c>
      <c r="AK88" s="469"/>
      <c r="AL88" s="469"/>
      <c r="AM88" s="470"/>
      <c r="AN88" s="534">
        <f>AD88-AF88</f>
        <v>24</v>
      </c>
      <c r="AO88" s="473"/>
      <c r="AP88" s="401"/>
      <c r="AQ88" s="402"/>
      <c r="AR88" s="403"/>
      <c r="AS88" s="402"/>
      <c r="AT88" s="403">
        <v>2</v>
      </c>
      <c r="AU88" s="402"/>
      <c r="AV88" s="403"/>
      <c r="AW88" s="402"/>
      <c r="AX88" s="403"/>
      <c r="AY88" s="402"/>
      <c r="AZ88" s="403"/>
      <c r="BA88" s="402"/>
      <c r="BB88" s="403"/>
      <c r="BC88" s="402"/>
      <c r="BD88" s="403"/>
      <c r="BE88" s="411"/>
    </row>
    <row r="89" spans="3:57" s="39" customFormat="1" ht="21" thickBot="1">
      <c r="C89" s="316" t="s">
        <v>195</v>
      </c>
      <c r="D89" s="317"/>
      <c r="E89" s="317"/>
      <c r="F89" s="443" t="s">
        <v>239</v>
      </c>
      <c r="G89" s="444"/>
      <c r="H89" s="444"/>
      <c r="I89" s="444"/>
      <c r="J89" s="444"/>
      <c r="K89" s="444"/>
      <c r="L89" s="444"/>
      <c r="M89" s="444"/>
      <c r="N89" s="444"/>
      <c r="O89" s="444"/>
      <c r="P89" s="444"/>
      <c r="Q89" s="444"/>
      <c r="R89" s="444"/>
      <c r="S89" s="445"/>
      <c r="T89" s="548"/>
      <c r="U89" s="549"/>
      <c r="V89" s="550">
        <v>4</v>
      </c>
      <c r="W89" s="551"/>
      <c r="X89" s="552"/>
      <c r="Y89" s="553"/>
      <c r="Z89" s="554">
        <v>4</v>
      </c>
      <c r="AA89" s="555"/>
      <c r="AB89" s="461">
        <v>2</v>
      </c>
      <c r="AC89" s="462"/>
      <c r="AD89" s="352">
        <f>AB89*30</f>
        <v>60</v>
      </c>
      <c r="AE89" s="353"/>
      <c r="AF89" s="350">
        <f>AH89+AJ89+AL89</f>
        <v>36</v>
      </c>
      <c r="AG89" s="354"/>
      <c r="AH89" s="462">
        <v>18</v>
      </c>
      <c r="AI89" s="462"/>
      <c r="AJ89" s="462">
        <v>18</v>
      </c>
      <c r="AK89" s="462"/>
      <c r="AL89" s="462"/>
      <c r="AM89" s="463"/>
      <c r="AN89" s="439">
        <f>AD89-AF89</f>
        <v>24</v>
      </c>
      <c r="AO89" s="456"/>
      <c r="AP89" s="453"/>
      <c r="AQ89" s="454"/>
      <c r="AR89" s="492"/>
      <c r="AS89" s="454"/>
      <c r="AT89" s="492"/>
      <c r="AU89" s="454"/>
      <c r="AV89" s="492">
        <v>2</v>
      </c>
      <c r="AW89" s="454"/>
      <c r="AX89" s="492"/>
      <c r="AY89" s="454"/>
      <c r="AZ89" s="492"/>
      <c r="BA89" s="454"/>
      <c r="BB89" s="492"/>
      <c r="BC89" s="454"/>
      <c r="BD89" s="324"/>
      <c r="BE89" s="326"/>
    </row>
    <row r="90" spans="3:57" s="210" customFormat="1" ht="21" customHeight="1" thickBot="1">
      <c r="C90" s="429" t="s">
        <v>94</v>
      </c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  <c r="Q90" s="430"/>
      <c r="R90" s="430"/>
      <c r="S90" s="431"/>
      <c r="T90" s="432"/>
      <c r="U90" s="433"/>
      <c r="V90" s="432">
        <f>COUNTA(V88:W89)</f>
        <v>2</v>
      </c>
      <c r="W90" s="433"/>
      <c r="X90" s="432"/>
      <c r="Y90" s="433"/>
      <c r="Z90" s="432">
        <f>COUNTA(Z88:AA89)</f>
        <v>2</v>
      </c>
      <c r="AA90" s="433"/>
      <c r="AB90" s="822">
        <f>SUM(AB88:AC89)</f>
        <v>4</v>
      </c>
      <c r="AC90" s="823"/>
      <c r="AD90" s="819">
        <f>SUM(AD88:AE89)</f>
        <v>120</v>
      </c>
      <c r="AE90" s="820"/>
      <c r="AF90" s="819">
        <f>SUM(AF88:AG89)</f>
        <v>72</v>
      </c>
      <c r="AG90" s="820"/>
      <c r="AH90" s="819">
        <f>SUM(AH88:AI89)</f>
        <v>36</v>
      </c>
      <c r="AI90" s="820"/>
      <c r="AJ90" s="819">
        <f>SUM(AJ88:AK89)</f>
        <v>36</v>
      </c>
      <c r="AK90" s="820"/>
      <c r="AL90" s="819"/>
      <c r="AM90" s="821"/>
      <c r="AN90" s="819">
        <f>SUM(AN88:AO89)</f>
        <v>48</v>
      </c>
      <c r="AO90" s="820"/>
      <c r="AP90" s="819"/>
      <c r="AQ90" s="820"/>
      <c r="AR90" s="819"/>
      <c r="AS90" s="820"/>
      <c r="AT90" s="819">
        <f>SUM(AT88:AU89)</f>
        <v>2</v>
      </c>
      <c r="AU90" s="820"/>
      <c r="AV90" s="819">
        <f>SUM(AV88:AW89)</f>
        <v>2</v>
      </c>
      <c r="AW90" s="820"/>
      <c r="AX90" s="819"/>
      <c r="AY90" s="820"/>
      <c r="AZ90" s="819"/>
      <c r="BA90" s="820"/>
      <c r="BB90" s="819"/>
      <c r="BC90" s="820"/>
      <c r="BD90" s="819"/>
      <c r="BE90" s="821"/>
    </row>
    <row r="91" spans="3:57" s="37" customFormat="1" ht="21" thickBot="1">
      <c r="C91" s="815"/>
      <c r="D91" s="816"/>
      <c r="E91" s="816"/>
      <c r="F91" s="816"/>
      <c r="G91" s="816"/>
      <c r="H91" s="816"/>
      <c r="I91" s="816"/>
      <c r="J91" s="816"/>
      <c r="K91" s="816"/>
      <c r="L91" s="816"/>
      <c r="M91" s="816"/>
      <c r="N91" s="816"/>
      <c r="O91" s="816"/>
      <c r="P91" s="816"/>
      <c r="Q91" s="816"/>
      <c r="R91" s="816"/>
      <c r="S91" s="816"/>
      <c r="T91" s="816"/>
      <c r="U91" s="816"/>
      <c r="V91" s="816"/>
      <c r="W91" s="816"/>
      <c r="X91" s="816"/>
      <c r="Y91" s="816"/>
      <c r="Z91" s="816"/>
      <c r="AA91" s="816"/>
      <c r="AB91" s="816"/>
      <c r="AC91" s="816"/>
      <c r="AD91" s="816"/>
      <c r="AE91" s="816"/>
      <c r="AF91" s="817"/>
      <c r="AG91" s="817"/>
      <c r="AH91" s="817"/>
      <c r="AI91" s="817"/>
      <c r="AJ91" s="817"/>
      <c r="AK91" s="817"/>
      <c r="AL91" s="817"/>
      <c r="AM91" s="817"/>
      <c r="AN91" s="816"/>
      <c r="AO91" s="816"/>
      <c r="AP91" s="816"/>
      <c r="AQ91" s="816"/>
      <c r="AR91" s="816"/>
      <c r="AS91" s="816"/>
      <c r="AT91" s="816"/>
      <c r="AU91" s="816"/>
      <c r="AV91" s="816"/>
      <c r="AW91" s="816"/>
      <c r="AX91" s="816"/>
      <c r="AY91" s="816"/>
      <c r="AZ91" s="816"/>
      <c r="BA91" s="816"/>
      <c r="BB91" s="816"/>
      <c r="BC91" s="816"/>
      <c r="BD91" s="816"/>
      <c r="BE91" s="818"/>
    </row>
    <row r="92" spans="3:57" s="39" customFormat="1" ht="20.25">
      <c r="C92" s="337" t="s">
        <v>119</v>
      </c>
      <c r="D92" s="338"/>
      <c r="E92" s="339"/>
      <c r="F92" s="812" t="s">
        <v>204</v>
      </c>
      <c r="G92" s="813"/>
      <c r="H92" s="813"/>
      <c r="I92" s="813"/>
      <c r="J92" s="813"/>
      <c r="K92" s="813"/>
      <c r="L92" s="813"/>
      <c r="M92" s="813"/>
      <c r="N92" s="813"/>
      <c r="O92" s="813"/>
      <c r="P92" s="813"/>
      <c r="Q92" s="813"/>
      <c r="R92" s="813"/>
      <c r="S92" s="814"/>
      <c r="T92" s="307"/>
      <c r="U92" s="301"/>
      <c r="V92" s="300">
        <v>5</v>
      </c>
      <c r="W92" s="302"/>
      <c r="X92" s="388">
        <v>5</v>
      </c>
      <c r="Y92" s="389"/>
      <c r="Z92" s="390">
        <v>5</v>
      </c>
      <c r="AA92" s="391"/>
      <c r="AB92" s="461">
        <v>4</v>
      </c>
      <c r="AC92" s="462"/>
      <c r="AD92" s="482">
        <f>AB92*30</f>
        <v>120</v>
      </c>
      <c r="AE92" s="483"/>
      <c r="AF92" s="312">
        <f aca="true" t="shared" si="7" ref="AF92:AF105">AH92+AJ92+AL92</f>
        <v>54</v>
      </c>
      <c r="AG92" s="313"/>
      <c r="AH92" s="303">
        <v>18</v>
      </c>
      <c r="AI92" s="303"/>
      <c r="AJ92" s="303">
        <v>36</v>
      </c>
      <c r="AK92" s="303"/>
      <c r="AL92" s="303"/>
      <c r="AM92" s="322"/>
      <c r="AN92" s="305">
        <f aca="true" t="shared" si="8" ref="AN92:AN105">AD92-AF92</f>
        <v>66</v>
      </c>
      <c r="AO92" s="306"/>
      <c r="AP92" s="328"/>
      <c r="AQ92" s="325"/>
      <c r="AR92" s="324"/>
      <c r="AS92" s="325"/>
      <c r="AT92" s="324"/>
      <c r="AU92" s="325"/>
      <c r="AV92" s="324"/>
      <c r="AW92" s="325"/>
      <c r="AX92" s="324">
        <v>3</v>
      </c>
      <c r="AY92" s="325"/>
      <c r="AZ92" s="324"/>
      <c r="BA92" s="325"/>
      <c r="BB92" s="324"/>
      <c r="BC92" s="325"/>
      <c r="BD92" s="324"/>
      <c r="BE92" s="326"/>
    </row>
    <row r="93" spans="3:57" s="37" customFormat="1" ht="20.25">
      <c r="C93" s="337" t="s">
        <v>120</v>
      </c>
      <c r="D93" s="338"/>
      <c r="E93" s="339"/>
      <c r="F93" s="812" t="s">
        <v>205</v>
      </c>
      <c r="G93" s="813"/>
      <c r="H93" s="813"/>
      <c r="I93" s="813"/>
      <c r="J93" s="813"/>
      <c r="K93" s="813"/>
      <c r="L93" s="813"/>
      <c r="M93" s="813"/>
      <c r="N93" s="813"/>
      <c r="O93" s="813"/>
      <c r="P93" s="813"/>
      <c r="Q93" s="813"/>
      <c r="R93" s="813"/>
      <c r="S93" s="814"/>
      <c r="T93" s="461"/>
      <c r="U93" s="462"/>
      <c r="V93" s="462">
        <v>5</v>
      </c>
      <c r="W93" s="463"/>
      <c r="X93" s="461">
        <v>5</v>
      </c>
      <c r="Y93" s="462"/>
      <c r="Z93" s="462">
        <v>5</v>
      </c>
      <c r="AA93" s="434"/>
      <c r="AB93" s="348">
        <v>4</v>
      </c>
      <c r="AC93" s="349"/>
      <c r="AD93" s="353">
        <f>AB93*30</f>
        <v>120</v>
      </c>
      <c r="AE93" s="447"/>
      <c r="AF93" s="329">
        <f t="shared" si="7"/>
        <v>54</v>
      </c>
      <c r="AG93" s="385"/>
      <c r="AH93" s="303">
        <v>18</v>
      </c>
      <c r="AI93" s="303"/>
      <c r="AJ93" s="303">
        <v>36</v>
      </c>
      <c r="AK93" s="303"/>
      <c r="AL93" s="314"/>
      <c r="AM93" s="315"/>
      <c r="AN93" s="329">
        <f t="shared" si="8"/>
        <v>66</v>
      </c>
      <c r="AO93" s="330"/>
      <c r="AP93" s="307"/>
      <c r="AQ93" s="301"/>
      <c r="AR93" s="300"/>
      <c r="AS93" s="301"/>
      <c r="AT93" s="300"/>
      <c r="AU93" s="301"/>
      <c r="AV93" s="300"/>
      <c r="AW93" s="301"/>
      <c r="AX93" s="300">
        <v>3</v>
      </c>
      <c r="AY93" s="301"/>
      <c r="AZ93" s="300"/>
      <c r="BA93" s="301"/>
      <c r="BB93" s="300"/>
      <c r="BC93" s="301"/>
      <c r="BD93" s="300"/>
      <c r="BE93" s="302"/>
    </row>
    <row r="94" spans="3:57" s="37" customFormat="1" ht="20.25">
      <c r="C94" s="337" t="s">
        <v>121</v>
      </c>
      <c r="D94" s="338"/>
      <c r="E94" s="339"/>
      <c r="F94" s="810" t="s">
        <v>206</v>
      </c>
      <c r="G94" s="811"/>
      <c r="H94" s="811"/>
      <c r="I94" s="811"/>
      <c r="J94" s="811"/>
      <c r="K94" s="811"/>
      <c r="L94" s="811"/>
      <c r="M94" s="811"/>
      <c r="N94" s="811"/>
      <c r="O94" s="811"/>
      <c r="P94" s="811"/>
      <c r="Q94" s="811"/>
      <c r="R94" s="811"/>
      <c r="S94" s="811"/>
      <c r="T94" s="461"/>
      <c r="U94" s="462"/>
      <c r="V94" s="462">
        <v>5</v>
      </c>
      <c r="W94" s="463"/>
      <c r="X94" s="461">
        <v>5</v>
      </c>
      <c r="Y94" s="462"/>
      <c r="Z94" s="462">
        <v>5</v>
      </c>
      <c r="AA94" s="434"/>
      <c r="AB94" s="348">
        <v>4</v>
      </c>
      <c r="AC94" s="349"/>
      <c r="AD94" s="352">
        <f>AB94*30</f>
        <v>120</v>
      </c>
      <c r="AE94" s="353"/>
      <c r="AF94" s="312">
        <f t="shared" si="7"/>
        <v>54</v>
      </c>
      <c r="AG94" s="313"/>
      <c r="AH94" s="303">
        <v>18</v>
      </c>
      <c r="AI94" s="303"/>
      <c r="AJ94" s="300">
        <v>36</v>
      </c>
      <c r="AK94" s="301"/>
      <c r="AL94" s="395"/>
      <c r="AM94" s="306"/>
      <c r="AN94" s="305">
        <f t="shared" si="8"/>
        <v>66</v>
      </c>
      <c r="AO94" s="306"/>
      <c r="AP94" s="307"/>
      <c r="AQ94" s="301"/>
      <c r="AR94" s="300"/>
      <c r="AS94" s="301"/>
      <c r="AT94" s="300"/>
      <c r="AU94" s="301"/>
      <c r="AV94" s="300"/>
      <c r="AW94" s="301"/>
      <c r="AX94" s="300">
        <v>3</v>
      </c>
      <c r="AY94" s="301"/>
      <c r="AZ94" s="300"/>
      <c r="BA94" s="301"/>
      <c r="BB94" s="300"/>
      <c r="BC94" s="301"/>
      <c r="BD94" s="300"/>
      <c r="BE94" s="302"/>
    </row>
    <row r="95" spans="3:57" s="37" customFormat="1" ht="20.25">
      <c r="C95" s="337" t="s">
        <v>122</v>
      </c>
      <c r="D95" s="338"/>
      <c r="E95" s="339"/>
      <c r="F95" s="812" t="s">
        <v>207</v>
      </c>
      <c r="G95" s="813"/>
      <c r="H95" s="813"/>
      <c r="I95" s="813"/>
      <c r="J95" s="813"/>
      <c r="K95" s="813"/>
      <c r="L95" s="813"/>
      <c r="M95" s="813"/>
      <c r="N95" s="813"/>
      <c r="O95" s="813"/>
      <c r="P95" s="813"/>
      <c r="Q95" s="813"/>
      <c r="R95" s="813"/>
      <c r="S95" s="814"/>
      <c r="T95" s="461"/>
      <c r="U95" s="462"/>
      <c r="V95" s="462">
        <v>5</v>
      </c>
      <c r="W95" s="463"/>
      <c r="X95" s="461">
        <v>5</v>
      </c>
      <c r="Y95" s="462"/>
      <c r="Z95" s="462">
        <v>5</v>
      </c>
      <c r="AA95" s="434"/>
      <c r="AB95" s="348">
        <v>4</v>
      </c>
      <c r="AC95" s="349"/>
      <c r="AD95" s="352">
        <f>AB95*30</f>
        <v>120</v>
      </c>
      <c r="AE95" s="353"/>
      <c r="AF95" s="329">
        <f t="shared" si="7"/>
        <v>54</v>
      </c>
      <c r="AG95" s="385"/>
      <c r="AH95" s="303">
        <v>18</v>
      </c>
      <c r="AI95" s="303"/>
      <c r="AJ95" s="303">
        <v>36</v>
      </c>
      <c r="AK95" s="303"/>
      <c r="AL95" s="314"/>
      <c r="AM95" s="315"/>
      <c r="AN95" s="329">
        <f t="shared" si="8"/>
        <v>66</v>
      </c>
      <c r="AO95" s="330"/>
      <c r="AP95" s="307"/>
      <c r="AQ95" s="301"/>
      <c r="AR95" s="300"/>
      <c r="AS95" s="301"/>
      <c r="AT95" s="300"/>
      <c r="AU95" s="301"/>
      <c r="AV95" s="300"/>
      <c r="AW95" s="301"/>
      <c r="AX95" s="300">
        <v>3</v>
      </c>
      <c r="AY95" s="301"/>
      <c r="AZ95" s="300"/>
      <c r="BA95" s="301"/>
      <c r="BB95" s="300"/>
      <c r="BC95" s="301"/>
      <c r="BD95" s="300"/>
      <c r="BE95" s="302"/>
    </row>
    <row r="96" spans="3:57" s="37" customFormat="1" ht="20.25">
      <c r="C96" s="337" t="s">
        <v>123</v>
      </c>
      <c r="D96" s="338"/>
      <c r="E96" s="339"/>
      <c r="F96" s="810" t="s">
        <v>208</v>
      </c>
      <c r="G96" s="811"/>
      <c r="H96" s="811"/>
      <c r="I96" s="811"/>
      <c r="J96" s="811"/>
      <c r="K96" s="811"/>
      <c r="L96" s="811"/>
      <c r="M96" s="811"/>
      <c r="N96" s="811"/>
      <c r="O96" s="811"/>
      <c r="P96" s="811"/>
      <c r="Q96" s="811"/>
      <c r="R96" s="811"/>
      <c r="S96" s="811"/>
      <c r="T96" s="461"/>
      <c r="U96" s="462"/>
      <c r="V96" s="462">
        <v>5</v>
      </c>
      <c r="W96" s="463"/>
      <c r="X96" s="461">
        <v>5</v>
      </c>
      <c r="Y96" s="462"/>
      <c r="Z96" s="462">
        <v>5</v>
      </c>
      <c r="AA96" s="434"/>
      <c r="AB96" s="348">
        <v>4</v>
      </c>
      <c r="AC96" s="349"/>
      <c r="AD96" s="353">
        <f aca="true" t="shared" si="9" ref="AD96:AD101">AB96*30</f>
        <v>120</v>
      </c>
      <c r="AE96" s="447"/>
      <c r="AF96" s="312">
        <f t="shared" si="7"/>
        <v>54</v>
      </c>
      <c r="AG96" s="313"/>
      <c r="AH96" s="303">
        <v>18</v>
      </c>
      <c r="AI96" s="303"/>
      <c r="AJ96" s="303">
        <v>36</v>
      </c>
      <c r="AK96" s="303"/>
      <c r="AL96" s="314"/>
      <c r="AM96" s="315"/>
      <c r="AN96" s="305">
        <f t="shared" si="8"/>
        <v>66</v>
      </c>
      <c r="AO96" s="306"/>
      <c r="AP96" s="307"/>
      <c r="AQ96" s="301"/>
      <c r="AR96" s="300"/>
      <c r="AS96" s="301"/>
      <c r="AT96" s="300"/>
      <c r="AU96" s="301"/>
      <c r="AV96" s="300"/>
      <c r="AW96" s="301"/>
      <c r="AX96" s="300">
        <v>3</v>
      </c>
      <c r="AY96" s="301"/>
      <c r="AZ96" s="300"/>
      <c r="BA96" s="301"/>
      <c r="BB96" s="300"/>
      <c r="BC96" s="301"/>
      <c r="BD96" s="300"/>
      <c r="BE96" s="302"/>
    </row>
    <row r="97" spans="3:57" s="39" customFormat="1" ht="20.25">
      <c r="C97" s="337" t="s">
        <v>124</v>
      </c>
      <c r="D97" s="338"/>
      <c r="E97" s="339"/>
      <c r="F97" s="812" t="s">
        <v>209</v>
      </c>
      <c r="G97" s="813"/>
      <c r="H97" s="813"/>
      <c r="I97" s="813"/>
      <c r="J97" s="813"/>
      <c r="K97" s="813"/>
      <c r="L97" s="813"/>
      <c r="M97" s="813"/>
      <c r="N97" s="813"/>
      <c r="O97" s="813"/>
      <c r="P97" s="813"/>
      <c r="Q97" s="813"/>
      <c r="R97" s="813"/>
      <c r="S97" s="814"/>
      <c r="T97" s="796"/>
      <c r="U97" s="797"/>
      <c r="V97" s="794">
        <v>6</v>
      </c>
      <c r="W97" s="795"/>
      <c r="X97" s="388">
        <v>6</v>
      </c>
      <c r="Y97" s="389"/>
      <c r="Z97" s="390">
        <v>6</v>
      </c>
      <c r="AA97" s="391"/>
      <c r="AB97" s="461">
        <v>4</v>
      </c>
      <c r="AC97" s="462"/>
      <c r="AD97" s="352">
        <f t="shared" si="9"/>
        <v>120</v>
      </c>
      <c r="AE97" s="353"/>
      <c r="AF97" s="312">
        <f t="shared" si="7"/>
        <v>54</v>
      </c>
      <c r="AG97" s="313"/>
      <c r="AH97" s="303">
        <v>18</v>
      </c>
      <c r="AI97" s="303"/>
      <c r="AJ97" s="300">
        <v>36</v>
      </c>
      <c r="AK97" s="301"/>
      <c r="AL97" s="300"/>
      <c r="AM97" s="302"/>
      <c r="AN97" s="312">
        <f t="shared" si="8"/>
        <v>66</v>
      </c>
      <c r="AO97" s="327"/>
      <c r="AP97" s="328"/>
      <c r="AQ97" s="325"/>
      <c r="AR97" s="324"/>
      <c r="AS97" s="325"/>
      <c r="AT97" s="324"/>
      <c r="AU97" s="325"/>
      <c r="AV97" s="324"/>
      <c r="AW97" s="325"/>
      <c r="AX97" s="324"/>
      <c r="AY97" s="325"/>
      <c r="AZ97" s="324">
        <v>3</v>
      </c>
      <c r="BA97" s="325"/>
      <c r="BB97" s="324"/>
      <c r="BC97" s="325"/>
      <c r="BD97" s="324"/>
      <c r="BE97" s="326"/>
    </row>
    <row r="98" spans="3:57" s="37" customFormat="1" ht="20.25">
      <c r="C98" s="337" t="s">
        <v>125</v>
      </c>
      <c r="D98" s="338"/>
      <c r="E98" s="339"/>
      <c r="F98" s="810" t="s">
        <v>218</v>
      </c>
      <c r="G98" s="811"/>
      <c r="H98" s="811"/>
      <c r="I98" s="811"/>
      <c r="J98" s="811"/>
      <c r="K98" s="811"/>
      <c r="L98" s="811"/>
      <c r="M98" s="811"/>
      <c r="N98" s="811"/>
      <c r="O98" s="811"/>
      <c r="P98" s="811"/>
      <c r="Q98" s="811"/>
      <c r="R98" s="811"/>
      <c r="S98" s="811"/>
      <c r="T98" s="461"/>
      <c r="U98" s="462"/>
      <c r="V98" s="462">
        <v>6</v>
      </c>
      <c r="W98" s="463"/>
      <c r="X98" s="461">
        <v>6</v>
      </c>
      <c r="Y98" s="462"/>
      <c r="Z98" s="462">
        <v>6</v>
      </c>
      <c r="AA98" s="434"/>
      <c r="AB98" s="348">
        <v>4</v>
      </c>
      <c r="AC98" s="349"/>
      <c r="AD98" s="353">
        <f t="shared" si="9"/>
        <v>120</v>
      </c>
      <c r="AE98" s="447"/>
      <c r="AF98" s="312">
        <f t="shared" si="7"/>
        <v>54</v>
      </c>
      <c r="AG98" s="313"/>
      <c r="AH98" s="303">
        <v>18</v>
      </c>
      <c r="AI98" s="303"/>
      <c r="AJ98" s="303">
        <v>36</v>
      </c>
      <c r="AK98" s="303"/>
      <c r="AL98" s="314"/>
      <c r="AM98" s="315"/>
      <c r="AN98" s="305">
        <f t="shared" si="8"/>
        <v>66</v>
      </c>
      <c r="AO98" s="306"/>
      <c r="AP98" s="307"/>
      <c r="AQ98" s="301"/>
      <c r="AR98" s="300"/>
      <c r="AS98" s="301"/>
      <c r="AT98" s="300"/>
      <c r="AU98" s="301"/>
      <c r="AV98" s="300"/>
      <c r="AW98" s="301"/>
      <c r="AX98" s="300"/>
      <c r="AY98" s="301"/>
      <c r="AZ98" s="300">
        <v>3</v>
      </c>
      <c r="BA98" s="301"/>
      <c r="BB98" s="300"/>
      <c r="BC98" s="301"/>
      <c r="BD98" s="300"/>
      <c r="BE98" s="302"/>
    </row>
    <row r="99" spans="3:57" s="37" customFormat="1" ht="20.25">
      <c r="C99" s="337" t="s">
        <v>197</v>
      </c>
      <c r="D99" s="338"/>
      <c r="E99" s="339"/>
      <c r="F99" s="810" t="s">
        <v>210</v>
      </c>
      <c r="G99" s="811"/>
      <c r="H99" s="811"/>
      <c r="I99" s="811"/>
      <c r="J99" s="811"/>
      <c r="K99" s="811"/>
      <c r="L99" s="811"/>
      <c r="M99" s="811"/>
      <c r="N99" s="811"/>
      <c r="O99" s="811"/>
      <c r="P99" s="811"/>
      <c r="Q99" s="811"/>
      <c r="R99" s="811"/>
      <c r="S99" s="811"/>
      <c r="T99" s="461"/>
      <c r="U99" s="462"/>
      <c r="V99" s="462">
        <v>6</v>
      </c>
      <c r="W99" s="463"/>
      <c r="X99" s="461">
        <v>6</v>
      </c>
      <c r="Y99" s="462"/>
      <c r="Z99" s="462">
        <v>6</v>
      </c>
      <c r="AA99" s="434"/>
      <c r="AB99" s="348">
        <v>4</v>
      </c>
      <c r="AC99" s="349"/>
      <c r="AD99" s="353">
        <f t="shared" si="9"/>
        <v>120</v>
      </c>
      <c r="AE99" s="447"/>
      <c r="AF99" s="312">
        <f t="shared" si="7"/>
        <v>54</v>
      </c>
      <c r="AG99" s="313"/>
      <c r="AH99" s="303">
        <v>18</v>
      </c>
      <c r="AI99" s="303"/>
      <c r="AJ99" s="303">
        <v>36</v>
      </c>
      <c r="AK99" s="303"/>
      <c r="AL99" s="314"/>
      <c r="AM99" s="315"/>
      <c r="AN99" s="305">
        <f t="shared" si="8"/>
        <v>66</v>
      </c>
      <c r="AO99" s="306"/>
      <c r="AP99" s="307"/>
      <c r="AQ99" s="301"/>
      <c r="AR99" s="300"/>
      <c r="AS99" s="301"/>
      <c r="AT99" s="300"/>
      <c r="AU99" s="301"/>
      <c r="AV99" s="300"/>
      <c r="AW99" s="301"/>
      <c r="AX99" s="300"/>
      <c r="AY99" s="301"/>
      <c r="AZ99" s="300">
        <v>3</v>
      </c>
      <c r="BA99" s="301"/>
      <c r="BB99" s="300"/>
      <c r="BC99" s="301"/>
      <c r="BD99" s="300"/>
      <c r="BE99" s="302"/>
    </row>
    <row r="100" spans="3:57" s="37" customFormat="1" ht="20.25">
      <c r="C100" s="337" t="s">
        <v>198</v>
      </c>
      <c r="D100" s="338"/>
      <c r="E100" s="339"/>
      <c r="F100" s="810" t="s">
        <v>211</v>
      </c>
      <c r="G100" s="811"/>
      <c r="H100" s="811"/>
      <c r="I100" s="811"/>
      <c r="J100" s="811"/>
      <c r="K100" s="811"/>
      <c r="L100" s="811"/>
      <c r="M100" s="811"/>
      <c r="N100" s="811"/>
      <c r="O100" s="811"/>
      <c r="P100" s="811"/>
      <c r="Q100" s="811"/>
      <c r="R100" s="811"/>
      <c r="S100" s="811"/>
      <c r="T100" s="461"/>
      <c r="U100" s="462"/>
      <c r="V100" s="462">
        <v>6</v>
      </c>
      <c r="W100" s="463"/>
      <c r="X100" s="461">
        <v>6</v>
      </c>
      <c r="Y100" s="462"/>
      <c r="Z100" s="462">
        <v>6</v>
      </c>
      <c r="AA100" s="434"/>
      <c r="AB100" s="348">
        <v>4</v>
      </c>
      <c r="AC100" s="349"/>
      <c r="AD100" s="352">
        <f t="shared" si="9"/>
        <v>120</v>
      </c>
      <c r="AE100" s="353"/>
      <c r="AF100" s="312">
        <f t="shared" si="7"/>
        <v>54</v>
      </c>
      <c r="AG100" s="313"/>
      <c r="AH100" s="303">
        <v>18</v>
      </c>
      <c r="AI100" s="303"/>
      <c r="AJ100" s="303">
        <v>36</v>
      </c>
      <c r="AK100" s="303"/>
      <c r="AL100" s="314"/>
      <c r="AM100" s="315"/>
      <c r="AN100" s="305">
        <f t="shared" si="8"/>
        <v>66</v>
      </c>
      <c r="AO100" s="306"/>
      <c r="AP100" s="307"/>
      <c r="AQ100" s="301"/>
      <c r="AR100" s="300"/>
      <c r="AS100" s="301"/>
      <c r="AT100" s="300"/>
      <c r="AU100" s="301"/>
      <c r="AV100" s="300"/>
      <c r="AW100" s="301"/>
      <c r="AX100" s="300"/>
      <c r="AY100" s="301"/>
      <c r="AZ100" s="300">
        <v>3</v>
      </c>
      <c r="BA100" s="301"/>
      <c r="BB100" s="300"/>
      <c r="BC100" s="301"/>
      <c r="BD100" s="300"/>
      <c r="BE100" s="302"/>
    </row>
    <row r="101" spans="3:57" s="37" customFormat="1" ht="20.25">
      <c r="C101" s="337" t="s">
        <v>199</v>
      </c>
      <c r="D101" s="338"/>
      <c r="E101" s="339"/>
      <c r="F101" s="810" t="s">
        <v>212</v>
      </c>
      <c r="G101" s="811"/>
      <c r="H101" s="811"/>
      <c r="I101" s="811"/>
      <c r="J101" s="811"/>
      <c r="K101" s="811"/>
      <c r="L101" s="811"/>
      <c r="M101" s="811"/>
      <c r="N101" s="811"/>
      <c r="O101" s="811"/>
      <c r="P101" s="811"/>
      <c r="Q101" s="811"/>
      <c r="R101" s="811"/>
      <c r="S101" s="811"/>
      <c r="T101" s="461"/>
      <c r="U101" s="462"/>
      <c r="V101" s="462">
        <v>7</v>
      </c>
      <c r="W101" s="463"/>
      <c r="X101" s="461">
        <v>7</v>
      </c>
      <c r="Y101" s="462"/>
      <c r="Z101" s="462">
        <v>7</v>
      </c>
      <c r="AA101" s="434"/>
      <c r="AB101" s="348">
        <v>4</v>
      </c>
      <c r="AC101" s="349"/>
      <c r="AD101" s="353">
        <f t="shared" si="9"/>
        <v>120</v>
      </c>
      <c r="AE101" s="447"/>
      <c r="AF101" s="312">
        <f t="shared" si="7"/>
        <v>54</v>
      </c>
      <c r="AG101" s="313"/>
      <c r="AH101" s="303">
        <v>18</v>
      </c>
      <c r="AI101" s="303"/>
      <c r="AJ101" s="303">
        <v>36</v>
      </c>
      <c r="AK101" s="303"/>
      <c r="AL101" s="314"/>
      <c r="AM101" s="315"/>
      <c r="AN101" s="305">
        <f t="shared" si="8"/>
        <v>66</v>
      </c>
      <c r="AO101" s="306"/>
      <c r="AP101" s="307"/>
      <c r="AQ101" s="301"/>
      <c r="AR101" s="300"/>
      <c r="AS101" s="301"/>
      <c r="AT101" s="300"/>
      <c r="AU101" s="301"/>
      <c r="AV101" s="300"/>
      <c r="AW101" s="301"/>
      <c r="AX101" s="300"/>
      <c r="AY101" s="301"/>
      <c r="AZ101" s="300"/>
      <c r="BA101" s="301"/>
      <c r="BB101" s="300">
        <v>3</v>
      </c>
      <c r="BC101" s="301"/>
      <c r="BD101" s="300"/>
      <c r="BE101" s="302"/>
    </row>
    <row r="102" spans="3:57" s="37" customFormat="1" ht="20.25">
      <c r="C102" s="337" t="s">
        <v>200</v>
      </c>
      <c r="D102" s="338"/>
      <c r="E102" s="339"/>
      <c r="F102" s="810" t="s">
        <v>213</v>
      </c>
      <c r="G102" s="811"/>
      <c r="H102" s="811"/>
      <c r="I102" s="811"/>
      <c r="J102" s="811"/>
      <c r="K102" s="811"/>
      <c r="L102" s="811"/>
      <c r="M102" s="811"/>
      <c r="N102" s="811"/>
      <c r="O102" s="811"/>
      <c r="P102" s="811"/>
      <c r="Q102" s="811"/>
      <c r="R102" s="811"/>
      <c r="S102" s="811"/>
      <c r="T102" s="461"/>
      <c r="U102" s="462"/>
      <c r="V102" s="462">
        <v>7</v>
      </c>
      <c r="W102" s="463"/>
      <c r="X102" s="461">
        <v>7</v>
      </c>
      <c r="Y102" s="462"/>
      <c r="Z102" s="462">
        <v>7</v>
      </c>
      <c r="AA102" s="434"/>
      <c r="AB102" s="348">
        <v>4</v>
      </c>
      <c r="AC102" s="349"/>
      <c r="AD102" s="353">
        <f>AB102*30</f>
        <v>120</v>
      </c>
      <c r="AE102" s="447"/>
      <c r="AF102" s="312">
        <f t="shared" si="7"/>
        <v>54</v>
      </c>
      <c r="AG102" s="313"/>
      <c r="AH102" s="303">
        <v>18</v>
      </c>
      <c r="AI102" s="303"/>
      <c r="AJ102" s="303">
        <v>36</v>
      </c>
      <c r="AK102" s="303"/>
      <c r="AL102" s="314"/>
      <c r="AM102" s="315"/>
      <c r="AN102" s="305">
        <f t="shared" si="8"/>
        <v>66</v>
      </c>
      <c r="AO102" s="306"/>
      <c r="AP102" s="307"/>
      <c r="AQ102" s="301"/>
      <c r="AR102" s="300"/>
      <c r="AS102" s="301"/>
      <c r="AT102" s="300"/>
      <c r="AU102" s="301"/>
      <c r="AV102" s="300"/>
      <c r="AW102" s="301"/>
      <c r="AX102" s="300"/>
      <c r="AY102" s="301"/>
      <c r="AZ102" s="300"/>
      <c r="BA102" s="301"/>
      <c r="BB102" s="300">
        <v>3</v>
      </c>
      <c r="BC102" s="301"/>
      <c r="BD102" s="300"/>
      <c r="BE102" s="302"/>
    </row>
    <row r="103" spans="3:57" s="37" customFormat="1" ht="20.25">
      <c r="C103" s="337" t="s">
        <v>201</v>
      </c>
      <c r="D103" s="338"/>
      <c r="E103" s="339"/>
      <c r="F103" s="810" t="s">
        <v>214</v>
      </c>
      <c r="G103" s="811"/>
      <c r="H103" s="811"/>
      <c r="I103" s="811"/>
      <c r="J103" s="811"/>
      <c r="K103" s="811"/>
      <c r="L103" s="811"/>
      <c r="M103" s="811"/>
      <c r="N103" s="811"/>
      <c r="O103" s="811"/>
      <c r="P103" s="811"/>
      <c r="Q103" s="811"/>
      <c r="R103" s="811"/>
      <c r="S103" s="811"/>
      <c r="T103" s="461"/>
      <c r="U103" s="462"/>
      <c r="V103" s="462">
        <v>8</v>
      </c>
      <c r="W103" s="463"/>
      <c r="X103" s="461">
        <v>8</v>
      </c>
      <c r="Y103" s="462"/>
      <c r="Z103" s="462">
        <v>8</v>
      </c>
      <c r="AA103" s="434"/>
      <c r="AB103" s="348">
        <v>4</v>
      </c>
      <c r="AC103" s="349"/>
      <c r="AD103" s="353">
        <f>AB103*30</f>
        <v>120</v>
      </c>
      <c r="AE103" s="447"/>
      <c r="AF103" s="312">
        <f t="shared" si="7"/>
        <v>54</v>
      </c>
      <c r="AG103" s="313"/>
      <c r="AH103" s="303">
        <v>18</v>
      </c>
      <c r="AI103" s="303"/>
      <c r="AJ103" s="303">
        <v>36</v>
      </c>
      <c r="AK103" s="303"/>
      <c r="AL103" s="314"/>
      <c r="AM103" s="315"/>
      <c r="AN103" s="305">
        <f t="shared" si="8"/>
        <v>66</v>
      </c>
      <c r="AO103" s="306"/>
      <c r="AP103" s="307"/>
      <c r="AQ103" s="301"/>
      <c r="AR103" s="300"/>
      <c r="AS103" s="301"/>
      <c r="AT103" s="300"/>
      <c r="AU103" s="301"/>
      <c r="AV103" s="300"/>
      <c r="AW103" s="301"/>
      <c r="AX103" s="300"/>
      <c r="AY103" s="301"/>
      <c r="AZ103" s="300"/>
      <c r="BA103" s="301"/>
      <c r="BB103" s="300"/>
      <c r="BC103" s="301"/>
      <c r="BD103" s="300">
        <v>6</v>
      </c>
      <c r="BE103" s="302"/>
    </row>
    <row r="104" spans="3:57" s="37" customFormat="1" ht="20.25">
      <c r="C104" s="337" t="s">
        <v>202</v>
      </c>
      <c r="D104" s="338"/>
      <c r="E104" s="339"/>
      <c r="F104" s="810" t="s">
        <v>215</v>
      </c>
      <c r="G104" s="811"/>
      <c r="H104" s="811"/>
      <c r="I104" s="811"/>
      <c r="J104" s="811"/>
      <c r="K104" s="811"/>
      <c r="L104" s="811"/>
      <c r="M104" s="811"/>
      <c r="N104" s="811"/>
      <c r="O104" s="811"/>
      <c r="P104" s="811"/>
      <c r="Q104" s="811"/>
      <c r="R104" s="811"/>
      <c r="S104" s="811"/>
      <c r="T104" s="461"/>
      <c r="U104" s="462"/>
      <c r="V104" s="462">
        <v>8</v>
      </c>
      <c r="W104" s="463"/>
      <c r="X104" s="461">
        <v>8</v>
      </c>
      <c r="Y104" s="462"/>
      <c r="Z104" s="462">
        <v>8</v>
      </c>
      <c r="AA104" s="434"/>
      <c r="AB104" s="348">
        <v>4</v>
      </c>
      <c r="AC104" s="349"/>
      <c r="AD104" s="353">
        <f>AB104*30</f>
        <v>120</v>
      </c>
      <c r="AE104" s="447"/>
      <c r="AF104" s="312">
        <f t="shared" si="7"/>
        <v>54</v>
      </c>
      <c r="AG104" s="313"/>
      <c r="AH104" s="303">
        <v>18</v>
      </c>
      <c r="AI104" s="303"/>
      <c r="AJ104" s="303">
        <v>36</v>
      </c>
      <c r="AK104" s="303"/>
      <c r="AL104" s="314"/>
      <c r="AM104" s="315"/>
      <c r="AN104" s="305">
        <f t="shared" si="8"/>
        <v>66</v>
      </c>
      <c r="AO104" s="306"/>
      <c r="AP104" s="307"/>
      <c r="AQ104" s="301"/>
      <c r="AR104" s="300"/>
      <c r="AS104" s="301"/>
      <c r="AT104" s="300"/>
      <c r="AU104" s="301"/>
      <c r="AV104" s="300"/>
      <c r="AW104" s="301"/>
      <c r="AX104" s="300"/>
      <c r="AY104" s="301"/>
      <c r="AZ104" s="300"/>
      <c r="BA104" s="301"/>
      <c r="BB104" s="300"/>
      <c r="BC104" s="301"/>
      <c r="BD104" s="300">
        <v>6</v>
      </c>
      <c r="BE104" s="302"/>
    </row>
    <row r="105" spans="3:57" s="37" customFormat="1" ht="21" thickBot="1">
      <c r="C105" s="337" t="s">
        <v>203</v>
      </c>
      <c r="D105" s="338"/>
      <c r="E105" s="339"/>
      <c r="F105" s="810" t="s">
        <v>216</v>
      </c>
      <c r="G105" s="811"/>
      <c r="H105" s="811"/>
      <c r="I105" s="811"/>
      <c r="J105" s="811"/>
      <c r="K105" s="811"/>
      <c r="L105" s="811"/>
      <c r="M105" s="811"/>
      <c r="N105" s="811"/>
      <c r="O105" s="811"/>
      <c r="P105" s="811"/>
      <c r="Q105" s="811"/>
      <c r="R105" s="811"/>
      <c r="S105" s="811"/>
      <c r="T105" s="461"/>
      <c r="U105" s="462"/>
      <c r="V105" s="462">
        <v>8</v>
      </c>
      <c r="W105" s="463"/>
      <c r="X105" s="461">
        <v>8</v>
      </c>
      <c r="Y105" s="462"/>
      <c r="Z105" s="462">
        <v>8</v>
      </c>
      <c r="AA105" s="434"/>
      <c r="AB105" s="348">
        <v>4</v>
      </c>
      <c r="AC105" s="349"/>
      <c r="AD105" s="353">
        <f>AB105*30</f>
        <v>120</v>
      </c>
      <c r="AE105" s="447"/>
      <c r="AF105" s="312">
        <f t="shared" si="7"/>
        <v>54</v>
      </c>
      <c r="AG105" s="313"/>
      <c r="AH105" s="303">
        <v>18</v>
      </c>
      <c r="AI105" s="303"/>
      <c r="AJ105" s="303">
        <v>36</v>
      </c>
      <c r="AK105" s="303"/>
      <c r="AL105" s="314"/>
      <c r="AM105" s="315"/>
      <c r="AN105" s="305">
        <f t="shared" si="8"/>
        <v>66</v>
      </c>
      <c r="AO105" s="306"/>
      <c r="AP105" s="307"/>
      <c r="AQ105" s="301"/>
      <c r="AR105" s="300"/>
      <c r="AS105" s="301"/>
      <c r="AT105" s="300"/>
      <c r="AU105" s="301"/>
      <c r="AV105" s="300"/>
      <c r="AW105" s="301"/>
      <c r="AX105" s="300"/>
      <c r="AY105" s="301"/>
      <c r="AZ105" s="300"/>
      <c r="BA105" s="301"/>
      <c r="BB105" s="300"/>
      <c r="BC105" s="301"/>
      <c r="BD105" s="300">
        <v>6</v>
      </c>
      <c r="BE105" s="302"/>
    </row>
    <row r="106" spans="3:57" s="37" customFormat="1" ht="21" thickBot="1">
      <c r="C106" s="429" t="s">
        <v>94</v>
      </c>
      <c r="D106" s="430"/>
      <c r="E106" s="430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  <c r="Q106" s="430"/>
      <c r="R106" s="430"/>
      <c r="S106" s="431"/>
      <c r="T106" s="432"/>
      <c r="U106" s="433"/>
      <c r="V106" s="432">
        <f>COUNTA(V92:W105)</f>
        <v>14</v>
      </c>
      <c r="W106" s="433"/>
      <c r="X106" s="432">
        <f>COUNTA(X92:Y105)</f>
        <v>14</v>
      </c>
      <c r="Y106" s="433"/>
      <c r="Z106" s="432">
        <f>COUNTA(Z92:AA105)</f>
        <v>14</v>
      </c>
      <c r="AA106" s="433"/>
      <c r="AB106" s="806">
        <f>SUM(AB92:AC105)</f>
        <v>56</v>
      </c>
      <c r="AC106" s="807"/>
      <c r="AD106" s="806">
        <f>SUM(AD92:AE105)</f>
        <v>1680</v>
      </c>
      <c r="AE106" s="807"/>
      <c r="AF106" s="806">
        <f>SUM(AF92:AG105)</f>
        <v>756</v>
      </c>
      <c r="AG106" s="807"/>
      <c r="AH106" s="806">
        <f>SUM(AH92:AI105)</f>
        <v>252</v>
      </c>
      <c r="AI106" s="807"/>
      <c r="AJ106" s="806">
        <f>SUM(AJ92:AK105)</f>
        <v>504</v>
      </c>
      <c r="AK106" s="807"/>
      <c r="AL106" s="806"/>
      <c r="AM106" s="807"/>
      <c r="AN106" s="806">
        <f>SUM(AN92:AO105)</f>
        <v>924</v>
      </c>
      <c r="AO106" s="808"/>
      <c r="AP106" s="809"/>
      <c r="AQ106" s="358"/>
      <c r="AR106" s="358"/>
      <c r="AS106" s="358"/>
      <c r="AT106" s="358"/>
      <c r="AU106" s="358"/>
      <c r="AV106" s="358"/>
      <c r="AW106" s="358"/>
      <c r="AX106" s="358">
        <f>SUM(AX92:AY105)</f>
        <v>15</v>
      </c>
      <c r="AY106" s="358"/>
      <c r="AZ106" s="358">
        <f>SUM(AZ92:BA105)</f>
        <v>12</v>
      </c>
      <c r="BA106" s="358"/>
      <c r="BB106" s="358">
        <f>SUM(BB92:BC105)</f>
        <v>6</v>
      </c>
      <c r="BC106" s="358"/>
      <c r="BD106" s="358">
        <f>SUM(BD92:BE105)</f>
        <v>18</v>
      </c>
      <c r="BE106" s="360"/>
    </row>
    <row r="107" spans="3:57" s="210" customFormat="1" ht="21" customHeight="1" thickBot="1">
      <c r="C107" s="376" t="s">
        <v>236</v>
      </c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8"/>
      <c r="T107" s="803"/>
      <c r="U107" s="804"/>
      <c r="V107" s="803">
        <f>V106+V90</f>
        <v>16</v>
      </c>
      <c r="W107" s="804"/>
      <c r="X107" s="803">
        <f>X106+X90</f>
        <v>14</v>
      </c>
      <c r="Y107" s="804"/>
      <c r="Z107" s="803">
        <f>Z106+Z90</f>
        <v>16</v>
      </c>
      <c r="AA107" s="804"/>
      <c r="AB107" s="803">
        <f>AB106+AB90</f>
        <v>60</v>
      </c>
      <c r="AC107" s="804"/>
      <c r="AD107" s="803">
        <f>AD106+AD90</f>
        <v>1800</v>
      </c>
      <c r="AE107" s="804"/>
      <c r="AF107" s="803">
        <f>AF106+AF90</f>
        <v>828</v>
      </c>
      <c r="AG107" s="804"/>
      <c r="AH107" s="803">
        <f>AH106+AH90</f>
        <v>288</v>
      </c>
      <c r="AI107" s="804"/>
      <c r="AJ107" s="803">
        <f>AJ106+AJ90</f>
        <v>540</v>
      </c>
      <c r="AK107" s="804"/>
      <c r="AL107" s="803"/>
      <c r="AM107" s="804"/>
      <c r="AN107" s="803">
        <f>AN106+AN90</f>
        <v>972</v>
      </c>
      <c r="AO107" s="804"/>
      <c r="AP107" s="365"/>
      <c r="AQ107" s="358"/>
      <c r="AR107" s="358"/>
      <c r="AS107" s="358"/>
      <c r="AT107" s="358">
        <f>AT106+AT90</f>
        <v>2</v>
      </c>
      <c r="AU107" s="358"/>
      <c r="AV107" s="358">
        <f>AV106+AV90</f>
        <v>2</v>
      </c>
      <c r="AW107" s="358"/>
      <c r="AX107" s="358">
        <f>AX106+AX90</f>
        <v>15</v>
      </c>
      <c r="AY107" s="358"/>
      <c r="AZ107" s="358">
        <f>AZ106+AZ90</f>
        <v>12</v>
      </c>
      <c r="BA107" s="358"/>
      <c r="BB107" s="358">
        <f>BB106+BB90</f>
        <v>6</v>
      </c>
      <c r="BC107" s="358"/>
      <c r="BD107" s="358">
        <f>BD106+BD90</f>
        <v>18</v>
      </c>
      <c r="BE107" s="360"/>
    </row>
    <row r="108" spans="3:57" s="37" customFormat="1" ht="21" customHeight="1" thickBot="1">
      <c r="C108" s="392" t="s">
        <v>2</v>
      </c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805">
        <f>T107+T85</f>
        <v>19</v>
      </c>
      <c r="U108" s="804"/>
      <c r="V108" s="805">
        <f>V107+V85</f>
        <v>45</v>
      </c>
      <c r="W108" s="804"/>
      <c r="X108" s="805">
        <f>X107+X85</f>
        <v>36</v>
      </c>
      <c r="Y108" s="804"/>
      <c r="Z108" s="805">
        <f>Z107+Z85</f>
        <v>52</v>
      </c>
      <c r="AA108" s="804"/>
      <c r="AB108" s="803">
        <f>AB107+AB85</f>
        <v>240</v>
      </c>
      <c r="AC108" s="804"/>
      <c r="AD108" s="803">
        <f>AD107+AD85</f>
        <v>7200</v>
      </c>
      <c r="AE108" s="804"/>
      <c r="AF108" s="805">
        <f>AF107+AF85</f>
        <v>3528</v>
      </c>
      <c r="AG108" s="804"/>
      <c r="AH108" s="803">
        <f>AH107+AH85</f>
        <v>1458</v>
      </c>
      <c r="AI108" s="804"/>
      <c r="AJ108" s="803">
        <f>AJ107+AJ85</f>
        <v>1558</v>
      </c>
      <c r="AK108" s="804"/>
      <c r="AL108" s="803">
        <f>AL107+AL85</f>
        <v>512</v>
      </c>
      <c r="AM108" s="804"/>
      <c r="AN108" s="803">
        <f>AN107+AN85</f>
        <v>3672</v>
      </c>
      <c r="AO108" s="804"/>
      <c r="AP108" s="365">
        <f>AP107+AP85</f>
        <v>29</v>
      </c>
      <c r="AQ108" s="358"/>
      <c r="AR108" s="358">
        <f>AR107+AR85</f>
        <v>29</v>
      </c>
      <c r="AS108" s="358"/>
      <c r="AT108" s="358">
        <f>AT107+AT85</f>
        <v>27</v>
      </c>
      <c r="AU108" s="358"/>
      <c r="AV108" s="358">
        <f>AV107+AV85</f>
        <v>26</v>
      </c>
      <c r="AW108" s="358"/>
      <c r="AX108" s="358">
        <f>AX107+AX85</f>
        <v>23</v>
      </c>
      <c r="AY108" s="358"/>
      <c r="AZ108" s="358">
        <f>AZ107+AZ85</f>
        <v>23</v>
      </c>
      <c r="BA108" s="358"/>
      <c r="BB108" s="358">
        <f>BB107+BB85</f>
        <v>25</v>
      </c>
      <c r="BC108" s="358"/>
      <c r="BD108" s="358">
        <f>BD107+BD85</f>
        <v>26</v>
      </c>
      <c r="BE108" s="360"/>
    </row>
    <row r="109" spans="32:57" s="122" customFormat="1" ht="21" thickBot="1">
      <c r="AF109" s="294" t="s">
        <v>1</v>
      </c>
      <c r="AG109" s="295"/>
      <c r="AH109" s="295"/>
      <c r="AI109" s="295"/>
      <c r="AJ109" s="295"/>
      <c r="AK109" s="295"/>
      <c r="AL109" s="295"/>
      <c r="AM109" s="295"/>
      <c r="AN109" s="295"/>
      <c r="AO109" s="296"/>
      <c r="AP109" s="365">
        <v>3</v>
      </c>
      <c r="AQ109" s="358"/>
      <c r="AR109" s="358">
        <v>3</v>
      </c>
      <c r="AS109" s="358"/>
      <c r="AT109" s="358">
        <v>3</v>
      </c>
      <c r="AU109" s="358"/>
      <c r="AV109" s="358">
        <v>3</v>
      </c>
      <c r="AW109" s="358"/>
      <c r="AX109" s="358">
        <v>1</v>
      </c>
      <c r="AY109" s="358"/>
      <c r="AZ109" s="358">
        <v>2</v>
      </c>
      <c r="BA109" s="358"/>
      <c r="BB109" s="358">
        <v>2</v>
      </c>
      <c r="BC109" s="358"/>
      <c r="BD109" s="358">
        <v>2</v>
      </c>
      <c r="BE109" s="360"/>
    </row>
    <row r="110" spans="32:57" s="123" customFormat="1" ht="21" thickBot="1">
      <c r="AF110" s="294" t="s">
        <v>0</v>
      </c>
      <c r="AG110" s="295"/>
      <c r="AH110" s="295"/>
      <c r="AI110" s="295"/>
      <c r="AJ110" s="295"/>
      <c r="AK110" s="295"/>
      <c r="AL110" s="295"/>
      <c r="AM110" s="295"/>
      <c r="AN110" s="295"/>
      <c r="AO110" s="296"/>
      <c r="AP110" s="365">
        <v>4</v>
      </c>
      <c r="AQ110" s="358"/>
      <c r="AR110" s="358">
        <v>5</v>
      </c>
      <c r="AS110" s="358"/>
      <c r="AT110" s="358">
        <v>7</v>
      </c>
      <c r="AU110" s="358"/>
      <c r="AV110" s="358">
        <v>6</v>
      </c>
      <c r="AW110" s="358"/>
      <c r="AX110" s="358">
        <v>7</v>
      </c>
      <c r="AY110" s="358"/>
      <c r="AZ110" s="358">
        <v>5</v>
      </c>
      <c r="BA110" s="358"/>
      <c r="BB110" s="358">
        <v>5</v>
      </c>
      <c r="BC110" s="358"/>
      <c r="BD110" s="358">
        <v>5</v>
      </c>
      <c r="BE110" s="360"/>
    </row>
    <row r="111" spans="32:57" s="37" customFormat="1" ht="21" thickBot="1">
      <c r="AF111" s="297" t="s">
        <v>231</v>
      </c>
      <c r="AG111" s="298"/>
      <c r="AH111" s="298"/>
      <c r="AI111" s="298"/>
      <c r="AJ111" s="298"/>
      <c r="AK111" s="298"/>
      <c r="AL111" s="298"/>
      <c r="AM111" s="298"/>
      <c r="AN111" s="298"/>
      <c r="AO111" s="299"/>
      <c r="AP111" s="366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>
        <v>1</v>
      </c>
      <c r="BA111" s="361"/>
      <c r="BB111" s="361"/>
      <c r="BC111" s="361"/>
      <c r="BD111" s="361"/>
      <c r="BE111" s="367"/>
    </row>
    <row r="112" spans="2:57" s="37" customFormat="1" ht="21" thickBot="1">
      <c r="B112" s="124"/>
      <c r="F112" s="144" t="s">
        <v>101</v>
      </c>
      <c r="G112" s="144"/>
      <c r="H112" s="144"/>
      <c r="I112" s="144"/>
      <c r="J112" s="144"/>
      <c r="K112" s="144"/>
      <c r="L112" s="144"/>
      <c r="M112" s="144"/>
      <c r="N112" s="159"/>
      <c r="O112" s="145"/>
      <c r="P112" s="145"/>
      <c r="Q112" s="145"/>
      <c r="R112" s="146"/>
      <c r="S112" s="147"/>
      <c r="T112" s="148"/>
      <c r="U112" s="148"/>
      <c r="V112" s="149" t="s">
        <v>169</v>
      </c>
      <c r="W112" s="211"/>
      <c r="X112" s="211"/>
      <c r="Y112" s="211"/>
      <c r="Z112" s="211"/>
      <c r="AA112" s="211"/>
      <c r="AB112" s="211"/>
      <c r="AF112" s="297" t="s">
        <v>232</v>
      </c>
      <c r="AG112" s="298"/>
      <c r="AH112" s="298"/>
      <c r="AI112" s="298"/>
      <c r="AJ112" s="298"/>
      <c r="AK112" s="298"/>
      <c r="AL112" s="298"/>
      <c r="AM112" s="298"/>
      <c r="AN112" s="298"/>
      <c r="AO112" s="299"/>
      <c r="AP112" s="364"/>
      <c r="AQ112" s="357"/>
      <c r="AR112" s="357"/>
      <c r="AS112" s="357"/>
      <c r="AT112" s="357"/>
      <c r="AU112" s="357"/>
      <c r="AV112" s="357">
        <v>1</v>
      </c>
      <c r="AW112" s="357"/>
      <c r="AX112" s="357">
        <v>1</v>
      </c>
      <c r="AY112" s="357"/>
      <c r="AZ112" s="357"/>
      <c r="BA112" s="357"/>
      <c r="BB112" s="357">
        <v>1</v>
      </c>
      <c r="BC112" s="357"/>
      <c r="BD112" s="357">
        <v>1</v>
      </c>
      <c r="BE112" s="359"/>
    </row>
    <row r="113" spans="5:56" s="37" customFormat="1" ht="30.75" customHeight="1">
      <c r="E113" s="143"/>
      <c r="AE113" s="212"/>
      <c r="AF113" s="212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14" spans="2:60" s="37" customFormat="1" ht="23.25" customHeight="1">
      <c r="B114" s="213"/>
      <c r="C114" s="214"/>
      <c r="D114" s="214"/>
      <c r="E114" s="215"/>
      <c r="F114" s="144" t="s">
        <v>217</v>
      </c>
      <c r="G114" s="144"/>
      <c r="H114" s="144"/>
      <c r="I114" s="144"/>
      <c r="J114" s="144"/>
      <c r="K114" s="144"/>
      <c r="L114" s="144"/>
      <c r="M114" s="144"/>
      <c r="N114" s="144"/>
      <c r="O114" s="145"/>
      <c r="P114" s="145"/>
      <c r="Q114" s="145"/>
      <c r="R114" s="146"/>
      <c r="S114" s="147"/>
      <c r="T114" s="148"/>
      <c r="U114" s="148"/>
      <c r="V114" s="149" t="s">
        <v>169</v>
      </c>
      <c r="W114" s="211"/>
      <c r="X114" s="211"/>
      <c r="Y114" s="211"/>
      <c r="Z114" s="211"/>
      <c r="AA114" s="211"/>
      <c r="AB114" s="211"/>
      <c r="AE114" s="216"/>
      <c r="AF114" s="212"/>
      <c r="AG114" s="153"/>
      <c r="AH114" s="153"/>
      <c r="AI114" s="154" t="s">
        <v>170</v>
      </c>
      <c r="AJ114" s="154"/>
      <c r="AK114" s="154"/>
      <c r="AL114" s="154"/>
      <c r="AM114" s="154"/>
      <c r="AN114" s="154"/>
      <c r="AO114" s="154"/>
      <c r="AP114" s="145"/>
      <c r="AQ114" s="155"/>
      <c r="AR114" s="145"/>
      <c r="AS114" s="217"/>
      <c r="AT114" s="217"/>
      <c r="AU114" s="212"/>
      <c r="AV114" s="212"/>
      <c r="AX114" s="149" t="s">
        <v>261</v>
      </c>
      <c r="AY114" s="211"/>
      <c r="AZ114" s="211"/>
      <c r="BA114" s="211"/>
      <c r="BB114" s="211"/>
      <c r="BC114" s="211"/>
      <c r="BD114" s="216"/>
      <c r="BE114" s="216"/>
      <c r="BG114" s="148"/>
      <c r="BH114" s="218"/>
    </row>
    <row r="115" spans="2:58" s="37" customFormat="1" ht="6" customHeight="1">
      <c r="B115" s="219"/>
      <c r="C115" s="220"/>
      <c r="D115" s="221"/>
      <c r="E115" s="221"/>
      <c r="F115" s="221"/>
      <c r="G115" s="221"/>
      <c r="H115" s="221"/>
      <c r="I115" s="221"/>
      <c r="J115" s="221"/>
      <c r="K115" s="221"/>
      <c r="L115" s="41"/>
      <c r="M115" s="221"/>
      <c r="N115" s="801"/>
      <c r="O115" s="801"/>
      <c r="P115" s="801"/>
      <c r="Q115" s="801"/>
      <c r="R115" s="214"/>
      <c r="V115" s="801"/>
      <c r="W115" s="801"/>
      <c r="X115" s="801"/>
      <c r="Y115" s="801"/>
      <c r="Z115" s="222"/>
      <c r="AA115" s="223"/>
      <c r="AB115" s="224"/>
      <c r="AC115" s="224"/>
      <c r="AD115" s="223"/>
      <c r="AE115" s="223"/>
      <c r="AF115" s="223"/>
      <c r="AG115" s="223"/>
      <c r="AH115" s="223"/>
      <c r="AI115" s="223"/>
      <c r="AJ115" s="225"/>
      <c r="AK115" s="223"/>
      <c r="AL115" s="226"/>
      <c r="AM115" s="227"/>
      <c r="AN115" s="227"/>
      <c r="AO115" s="226"/>
      <c r="AP115" s="228"/>
      <c r="AQ115" s="228"/>
      <c r="AS115" s="801"/>
      <c r="AT115" s="801"/>
      <c r="AU115" s="801"/>
      <c r="AV115" s="801"/>
      <c r="AW115" s="801"/>
      <c r="AX115" s="41"/>
      <c r="BC115" s="801"/>
      <c r="BD115" s="802"/>
      <c r="BE115" s="802"/>
      <c r="BF115" s="228"/>
    </row>
    <row r="116" spans="1:54" s="9" customFormat="1" ht="15" customHeight="1">
      <c r="A116" s="26"/>
      <c r="B116" s="25"/>
      <c r="C116" s="112"/>
      <c r="D116" s="112"/>
      <c r="E116" s="112"/>
      <c r="F116" s="25"/>
      <c r="G116" s="25"/>
      <c r="H116" s="25"/>
      <c r="I116" s="24"/>
      <c r="J116" s="24"/>
      <c r="K116" s="24"/>
      <c r="L116" s="24"/>
      <c r="M116" s="23"/>
      <c r="N116" s="22"/>
      <c r="O116" s="22"/>
      <c r="P116" s="22"/>
      <c r="Q116" s="21"/>
      <c r="R116" s="21"/>
      <c r="S116" s="20"/>
      <c r="T116" s="19"/>
      <c r="U116" s="19"/>
      <c r="V116" s="18"/>
      <c r="X116" s="10"/>
      <c r="Y116" s="17"/>
      <c r="Z116" s="17"/>
      <c r="AA116" s="17"/>
      <c r="AB116" s="17"/>
      <c r="AC116" s="17"/>
      <c r="AD116" s="17"/>
      <c r="AE116" s="17"/>
      <c r="AF116" s="17"/>
      <c r="AG116" s="17"/>
      <c r="AH116" s="16"/>
      <c r="AI116" s="15"/>
      <c r="AJ116" s="15"/>
      <c r="AK116" s="15"/>
      <c r="AL116" s="15"/>
      <c r="AM116" s="14"/>
      <c r="AN116" s="13"/>
      <c r="AR116" s="12"/>
      <c r="AS116" s="12"/>
      <c r="AT116" s="12"/>
      <c r="AU116" s="12"/>
      <c r="AV116" s="12"/>
      <c r="AW116" s="12"/>
      <c r="AZ116" s="11"/>
      <c r="BB116" s="10"/>
    </row>
    <row r="117" spans="10:57" ht="15"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120"/>
      <c r="AC117" s="120"/>
      <c r="AD117" s="8"/>
      <c r="AE117" s="8"/>
      <c r="AF117" s="8"/>
      <c r="AG117" s="8"/>
      <c r="AH117" s="8"/>
      <c r="AI117" s="8"/>
      <c r="AJ117" s="8"/>
      <c r="AK117" s="8"/>
      <c r="AL117" s="8"/>
      <c r="AM117" s="7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E117" s="6"/>
    </row>
    <row r="118" spans="10:54" ht="15"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120"/>
      <c r="AC118" s="120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</row>
    <row r="120" spans="49:50" ht="12.75">
      <c r="AW120" s="6"/>
      <c r="AX120" s="6"/>
    </row>
  </sheetData>
  <sheetProtection/>
  <mergeCells count="1529">
    <mergeCell ref="R5:W5"/>
    <mergeCell ref="AC5:AP5"/>
    <mergeCell ref="AR5:AY5"/>
    <mergeCell ref="N7:T7"/>
    <mergeCell ref="A8:G8"/>
    <mergeCell ref="U8:AP8"/>
    <mergeCell ref="R1:AP1"/>
    <mergeCell ref="P3:AT3"/>
    <mergeCell ref="A4:K4"/>
    <mergeCell ref="T4:AO4"/>
    <mergeCell ref="AT4:AZ4"/>
    <mergeCell ref="A5:F5"/>
    <mergeCell ref="N5:Q5"/>
    <mergeCell ref="AY10:BF10"/>
    <mergeCell ref="A11:E11"/>
    <mergeCell ref="F11:L11"/>
    <mergeCell ref="R11:AP11"/>
    <mergeCell ref="AZ5:BF5"/>
    <mergeCell ref="A6:I6"/>
    <mergeCell ref="P6:Y6"/>
    <mergeCell ref="AC6:AP6"/>
    <mergeCell ref="AW6:BF8"/>
    <mergeCell ref="A7:K7"/>
    <mergeCell ref="D16:D17"/>
    <mergeCell ref="E16:H16"/>
    <mergeCell ref="I16:M16"/>
    <mergeCell ref="N16:R16"/>
    <mergeCell ref="S16:V16"/>
    <mergeCell ref="A9:I10"/>
    <mergeCell ref="V10:AL10"/>
    <mergeCell ref="AJ16:AM16"/>
    <mergeCell ref="AN16:AQ16"/>
    <mergeCell ref="AR16:AU16"/>
    <mergeCell ref="Z12:AN12"/>
    <mergeCell ref="AV12:BF12"/>
    <mergeCell ref="Z13:AN13"/>
    <mergeCell ref="Z14:AQ14"/>
    <mergeCell ref="U15:AJ15"/>
    <mergeCell ref="AV16:AY16"/>
    <mergeCell ref="AZ16:BD16"/>
    <mergeCell ref="W22:AB22"/>
    <mergeCell ref="AD22:AL22"/>
    <mergeCell ref="D24:S24"/>
    <mergeCell ref="X24:AG24"/>
    <mergeCell ref="AM24:BE24"/>
    <mergeCell ref="W16:AA16"/>
    <mergeCell ref="AB16:AE16"/>
    <mergeCell ref="AF16:AI16"/>
    <mergeCell ref="D25:D26"/>
    <mergeCell ref="E25:F26"/>
    <mergeCell ref="G25:H26"/>
    <mergeCell ref="I25:J26"/>
    <mergeCell ref="K25:L26"/>
    <mergeCell ref="M25:O26"/>
    <mergeCell ref="P25:Q26"/>
    <mergeCell ref="R25:S26"/>
    <mergeCell ref="W25:AB26"/>
    <mergeCell ref="AC25:AE26"/>
    <mergeCell ref="AF25:AH26"/>
    <mergeCell ref="AL25:AS26"/>
    <mergeCell ref="AT25:BB26"/>
    <mergeCell ref="BC25:BD26"/>
    <mergeCell ref="E27:F27"/>
    <mergeCell ref="G27:H27"/>
    <mergeCell ref="I27:J27"/>
    <mergeCell ref="K27:L27"/>
    <mergeCell ref="M27:O27"/>
    <mergeCell ref="P27:Q27"/>
    <mergeCell ref="R27:S27"/>
    <mergeCell ref="W27:AB27"/>
    <mergeCell ref="AC27:AE27"/>
    <mergeCell ref="AF27:AH27"/>
    <mergeCell ref="AL27:AS27"/>
    <mergeCell ref="AT27:BB27"/>
    <mergeCell ref="BC27:BD27"/>
    <mergeCell ref="E28:F28"/>
    <mergeCell ref="G28:H28"/>
    <mergeCell ref="I28:J28"/>
    <mergeCell ref="K28:L28"/>
    <mergeCell ref="M28:O28"/>
    <mergeCell ref="P28:Q28"/>
    <mergeCell ref="R28:S28"/>
    <mergeCell ref="AL28:AS28"/>
    <mergeCell ref="AT28:BB28"/>
    <mergeCell ref="BC28:BD28"/>
    <mergeCell ref="E29:F29"/>
    <mergeCell ref="G29:H29"/>
    <mergeCell ref="I29:J29"/>
    <mergeCell ref="K29:L29"/>
    <mergeCell ref="M29:O29"/>
    <mergeCell ref="P29:Q29"/>
    <mergeCell ref="R29:S29"/>
    <mergeCell ref="W29:AB29"/>
    <mergeCell ref="AC29:AE29"/>
    <mergeCell ref="AF29:AH29"/>
    <mergeCell ref="AL29:AS29"/>
    <mergeCell ref="AT29:BB29"/>
    <mergeCell ref="BC29:BD29"/>
    <mergeCell ref="E30:F30"/>
    <mergeCell ref="G30:H30"/>
    <mergeCell ref="I30:J30"/>
    <mergeCell ref="K30:L30"/>
    <mergeCell ref="M30:O30"/>
    <mergeCell ref="P30:Q30"/>
    <mergeCell ref="R30:S30"/>
    <mergeCell ref="X30:AI31"/>
    <mergeCell ref="C32:E38"/>
    <mergeCell ref="F32:S38"/>
    <mergeCell ref="T32:AA32"/>
    <mergeCell ref="AB32:AC38"/>
    <mergeCell ref="AD32:AM32"/>
    <mergeCell ref="AN32:AO38"/>
    <mergeCell ref="AP32:BE33"/>
    <mergeCell ref="T33:U38"/>
    <mergeCell ref="V33:W38"/>
    <mergeCell ref="X33:Y38"/>
    <mergeCell ref="Z33:AA38"/>
    <mergeCell ref="AD33:AE38"/>
    <mergeCell ref="AF33:AM33"/>
    <mergeCell ref="AF34:AG38"/>
    <mergeCell ref="AH34:AM34"/>
    <mergeCell ref="AP34:AS34"/>
    <mergeCell ref="AT34:AW34"/>
    <mergeCell ref="AX34:BA34"/>
    <mergeCell ref="BB34:BE34"/>
    <mergeCell ref="AH35:AI38"/>
    <mergeCell ref="AJ35:AK38"/>
    <mergeCell ref="AL35:AM38"/>
    <mergeCell ref="AP35:BE35"/>
    <mergeCell ref="AP36:AQ36"/>
    <mergeCell ref="AR36:AS36"/>
    <mergeCell ref="AT36:AU36"/>
    <mergeCell ref="AV36:AW36"/>
    <mergeCell ref="AX36:AY36"/>
    <mergeCell ref="AZ36:BA36"/>
    <mergeCell ref="BB36:BC36"/>
    <mergeCell ref="BD36:BE36"/>
    <mergeCell ref="AP37:BE37"/>
    <mergeCell ref="AP38:AQ38"/>
    <mergeCell ref="AR38:AS38"/>
    <mergeCell ref="AT38:AU38"/>
    <mergeCell ref="AV38:AW38"/>
    <mergeCell ref="AX38:AY38"/>
    <mergeCell ref="AZ38:BA38"/>
    <mergeCell ref="BB38:BC38"/>
    <mergeCell ref="BD38:BE38"/>
    <mergeCell ref="C39:E39"/>
    <mergeCell ref="F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AR39:AS39"/>
    <mergeCell ref="AT39:AU39"/>
    <mergeCell ref="AV39:AW39"/>
    <mergeCell ref="AX39:AY39"/>
    <mergeCell ref="AZ39:BA39"/>
    <mergeCell ref="BB39:BC39"/>
    <mergeCell ref="BD39:BE39"/>
    <mergeCell ref="C40:BE40"/>
    <mergeCell ref="C41:BE41"/>
    <mergeCell ref="C42:E42"/>
    <mergeCell ref="F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C43:E43"/>
    <mergeCell ref="F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R43:AS43"/>
    <mergeCell ref="AT43:AU43"/>
    <mergeCell ref="AV43:AW43"/>
    <mergeCell ref="AX43:AY43"/>
    <mergeCell ref="AZ43:BA43"/>
    <mergeCell ref="BB43:BC43"/>
    <mergeCell ref="BD43:BE43"/>
    <mergeCell ref="C44:E44"/>
    <mergeCell ref="F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AV44:AW44"/>
    <mergeCell ref="AX44:AY44"/>
    <mergeCell ref="AZ44:BA44"/>
    <mergeCell ref="BB44:BC44"/>
    <mergeCell ref="BD44:BE44"/>
    <mergeCell ref="C45:E45"/>
    <mergeCell ref="F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R45:AS45"/>
    <mergeCell ref="AT45:AU45"/>
    <mergeCell ref="AV45:AW45"/>
    <mergeCell ref="AX45:AY45"/>
    <mergeCell ref="AZ45:BA45"/>
    <mergeCell ref="BB45:BC45"/>
    <mergeCell ref="BD45:BE45"/>
    <mergeCell ref="C46:E46"/>
    <mergeCell ref="F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T46:AU46"/>
    <mergeCell ref="AV46:AW46"/>
    <mergeCell ref="AX46:AY46"/>
    <mergeCell ref="AZ46:BA46"/>
    <mergeCell ref="BB46:BC46"/>
    <mergeCell ref="BD46:BE46"/>
    <mergeCell ref="C47:E47"/>
    <mergeCell ref="F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AV47:AW47"/>
    <mergeCell ref="AX47:AY47"/>
    <mergeCell ref="AZ47:BA47"/>
    <mergeCell ref="BB47:BC47"/>
    <mergeCell ref="BD47:BE47"/>
    <mergeCell ref="C48:E48"/>
    <mergeCell ref="F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AT48:AU48"/>
    <mergeCell ref="AV48:AW48"/>
    <mergeCell ref="AX48:AY48"/>
    <mergeCell ref="AZ48:BA48"/>
    <mergeCell ref="BB48:BC48"/>
    <mergeCell ref="BD48:BE48"/>
    <mergeCell ref="C49:E49"/>
    <mergeCell ref="F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AX49:AY49"/>
    <mergeCell ref="AZ49:BA49"/>
    <mergeCell ref="BB49:BC49"/>
    <mergeCell ref="BD49:BE49"/>
    <mergeCell ref="C50:E50"/>
    <mergeCell ref="F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50:AU50"/>
    <mergeCell ref="AV50:AW50"/>
    <mergeCell ref="AX50:AY50"/>
    <mergeCell ref="AZ50:BA50"/>
    <mergeCell ref="BB50:BC50"/>
    <mergeCell ref="BD50:BE50"/>
    <mergeCell ref="C51:E51"/>
    <mergeCell ref="F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AX51:AY51"/>
    <mergeCell ref="AZ51:BA51"/>
    <mergeCell ref="BB51:BC51"/>
    <mergeCell ref="BD51:BE51"/>
    <mergeCell ref="C52:E52"/>
    <mergeCell ref="F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R52:AS52"/>
    <mergeCell ref="AT52:AU52"/>
    <mergeCell ref="AV52:AW52"/>
    <mergeCell ref="AX52:AY52"/>
    <mergeCell ref="AZ52:BA52"/>
    <mergeCell ref="BB52:BC52"/>
    <mergeCell ref="BD52:BE52"/>
    <mergeCell ref="C53:E53"/>
    <mergeCell ref="F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T53:AU53"/>
    <mergeCell ref="AV53:AW53"/>
    <mergeCell ref="AX53:AY53"/>
    <mergeCell ref="AZ53:BA53"/>
    <mergeCell ref="BB53:BC53"/>
    <mergeCell ref="BD53:BE53"/>
    <mergeCell ref="C54:E54"/>
    <mergeCell ref="F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AV54:AW54"/>
    <mergeCell ref="AX54:AY54"/>
    <mergeCell ref="AZ54:BA54"/>
    <mergeCell ref="BB54:BC54"/>
    <mergeCell ref="BD54:BE54"/>
    <mergeCell ref="C55:E55"/>
    <mergeCell ref="F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AR55:AS55"/>
    <mergeCell ref="AT55:AU55"/>
    <mergeCell ref="AV55:AW55"/>
    <mergeCell ref="AX55:AY55"/>
    <mergeCell ref="AZ55:BA55"/>
    <mergeCell ref="BB55:BC55"/>
    <mergeCell ref="BD55:BE55"/>
    <mergeCell ref="C56:E56"/>
    <mergeCell ref="F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U56"/>
    <mergeCell ref="AV56:AW56"/>
    <mergeCell ref="AX56:AY56"/>
    <mergeCell ref="AZ56:BA56"/>
    <mergeCell ref="BB56:BC56"/>
    <mergeCell ref="BD56:BE56"/>
    <mergeCell ref="C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AZ57:BA57"/>
    <mergeCell ref="BB57:BC57"/>
    <mergeCell ref="BD57:BE57"/>
    <mergeCell ref="C58:BE58"/>
    <mergeCell ref="C59:E59"/>
    <mergeCell ref="F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AT59:AU59"/>
    <mergeCell ref="AV59:AW59"/>
    <mergeCell ref="AX59:AY59"/>
    <mergeCell ref="AZ59:BA59"/>
    <mergeCell ref="BB59:BC59"/>
    <mergeCell ref="BD59:BE59"/>
    <mergeCell ref="C60:E60"/>
    <mergeCell ref="F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AX60:AY60"/>
    <mergeCell ref="AZ60:BA60"/>
    <mergeCell ref="BB60:BC60"/>
    <mergeCell ref="BD60:BE60"/>
    <mergeCell ref="C61:E61"/>
    <mergeCell ref="F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AT61:AU61"/>
    <mergeCell ref="AV61:AW61"/>
    <mergeCell ref="AX61:AY61"/>
    <mergeCell ref="AZ61:BA61"/>
    <mergeCell ref="BB61:BC61"/>
    <mergeCell ref="BD61:BE61"/>
    <mergeCell ref="C62:E62"/>
    <mergeCell ref="F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AX62:AY62"/>
    <mergeCell ref="AZ62:BA62"/>
    <mergeCell ref="BB62:BC62"/>
    <mergeCell ref="BD62:BE62"/>
    <mergeCell ref="C63:E63"/>
    <mergeCell ref="F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BD63:BE63"/>
    <mergeCell ref="C64:E64"/>
    <mergeCell ref="F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R64:AS64"/>
    <mergeCell ref="AT64:AU64"/>
    <mergeCell ref="AV64:AW64"/>
    <mergeCell ref="AX64:AY64"/>
    <mergeCell ref="AZ64:BA64"/>
    <mergeCell ref="BB64:BC64"/>
    <mergeCell ref="BD64:BE64"/>
    <mergeCell ref="C65:E65"/>
    <mergeCell ref="F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AV65:AW65"/>
    <mergeCell ref="AX65:AY65"/>
    <mergeCell ref="AZ65:BA65"/>
    <mergeCell ref="BB65:BC65"/>
    <mergeCell ref="BD65:BE65"/>
    <mergeCell ref="C66:E66"/>
    <mergeCell ref="F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AT66:AU66"/>
    <mergeCell ref="AV66:AW66"/>
    <mergeCell ref="AX66:AY66"/>
    <mergeCell ref="AZ66:BA66"/>
    <mergeCell ref="BB66:BC66"/>
    <mergeCell ref="BD66:BE66"/>
    <mergeCell ref="C67:E67"/>
    <mergeCell ref="F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T67:AU67"/>
    <mergeCell ref="AV67:AW67"/>
    <mergeCell ref="AX67:AY67"/>
    <mergeCell ref="AZ67:BA67"/>
    <mergeCell ref="BB67:BC67"/>
    <mergeCell ref="BD67:BE67"/>
    <mergeCell ref="C68:E68"/>
    <mergeCell ref="F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T68:AU68"/>
    <mergeCell ref="AV68:AW68"/>
    <mergeCell ref="AX68:AY68"/>
    <mergeCell ref="AZ68:BA68"/>
    <mergeCell ref="BB68:BC68"/>
    <mergeCell ref="BD68:BE68"/>
    <mergeCell ref="C69:E69"/>
    <mergeCell ref="F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AT69:AU69"/>
    <mergeCell ref="AV69:AW69"/>
    <mergeCell ref="AX69:AY69"/>
    <mergeCell ref="AZ69:BA69"/>
    <mergeCell ref="BB69:BC69"/>
    <mergeCell ref="BD69:BE69"/>
    <mergeCell ref="C70:E70"/>
    <mergeCell ref="F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P70:AQ70"/>
    <mergeCell ref="AR70:AS70"/>
    <mergeCell ref="AT70:AU70"/>
    <mergeCell ref="AV70:AW70"/>
    <mergeCell ref="AX70:AY70"/>
    <mergeCell ref="AZ70:BA70"/>
    <mergeCell ref="BB70:BC70"/>
    <mergeCell ref="BD70:BE70"/>
    <mergeCell ref="C71:E71"/>
    <mergeCell ref="F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AT71:AU71"/>
    <mergeCell ref="AV71:AW71"/>
    <mergeCell ref="AX71:AY71"/>
    <mergeCell ref="AZ71:BA71"/>
    <mergeCell ref="BB71:BC71"/>
    <mergeCell ref="BD71:BE71"/>
    <mergeCell ref="C72:E72"/>
    <mergeCell ref="F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BD72:BE72"/>
    <mergeCell ref="C73:E73"/>
    <mergeCell ref="F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R73:AS73"/>
    <mergeCell ref="AT73:AU73"/>
    <mergeCell ref="AV73:AW73"/>
    <mergeCell ref="AX73:AY73"/>
    <mergeCell ref="AZ73:BA73"/>
    <mergeCell ref="BB73:BC73"/>
    <mergeCell ref="BD73:BE73"/>
    <mergeCell ref="C74:E74"/>
    <mergeCell ref="F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P74:AQ74"/>
    <mergeCell ref="AR74:AS74"/>
    <mergeCell ref="AT74:AU74"/>
    <mergeCell ref="AV74:AW74"/>
    <mergeCell ref="AX74:AY74"/>
    <mergeCell ref="AZ74:BA74"/>
    <mergeCell ref="BB74:BC74"/>
    <mergeCell ref="BD74:BE74"/>
    <mergeCell ref="C75:E75"/>
    <mergeCell ref="F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AR75:AS75"/>
    <mergeCell ref="AT75:AU75"/>
    <mergeCell ref="AV75:AW75"/>
    <mergeCell ref="AX75:AY75"/>
    <mergeCell ref="AZ75:BA75"/>
    <mergeCell ref="BB75:BC75"/>
    <mergeCell ref="BD75:BE75"/>
    <mergeCell ref="C76:E76"/>
    <mergeCell ref="F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R76:AS76"/>
    <mergeCell ref="AT76:AU76"/>
    <mergeCell ref="AV76:AW76"/>
    <mergeCell ref="AX76:AY76"/>
    <mergeCell ref="AZ76:BA76"/>
    <mergeCell ref="BB76:BC76"/>
    <mergeCell ref="BD76:BE76"/>
    <mergeCell ref="C77:E77"/>
    <mergeCell ref="F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R77:AS77"/>
    <mergeCell ref="AT77:AU77"/>
    <mergeCell ref="AV77:AW77"/>
    <mergeCell ref="AX77:AY77"/>
    <mergeCell ref="AZ77:BA77"/>
    <mergeCell ref="BB77:BC77"/>
    <mergeCell ref="BD77:BE77"/>
    <mergeCell ref="C78:E78"/>
    <mergeCell ref="F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P78:AQ78"/>
    <mergeCell ref="AR78:AS78"/>
    <mergeCell ref="AT78:AU78"/>
    <mergeCell ref="AV78:AW78"/>
    <mergeCell ref="AX78:AY78"/>
    <mergeCell ref="AZ78:BA78"/>
    <mergeCell ref="BB78:BC78"/>
    <mergeCell ref="BD78:BE78"/>
    <mergeCell ref="C79:E79"/>
    <mergeCell ref="F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N79:AO79"/>
    <mergeCell ref="AP79:AQ79"/>
    <mergeCell ref="AR79:AS79"/>
    <mergeCell ref="AT79:AU79"/>
    <mergeCell ref="AV79:AW79"/>
    <mergeCell ref="AX79:AY79"/>
    <mergeCell ref="AZ79:BA79"/>
    <mergeCell ref="BB79:BC79"/>
    <mergeCell ref="BD79:BE79"/>
    <mergeCell ref="C80:E80"/>
    <mergeCell ref="F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L80:AM80"/>
    <mergeCell ref="AN80:AO80"/>
    <mergeCell ref="AP80:AQ80"/>
    <mergeCell ref="AR80:AS80"/>
    <mergeCell ref="AT80:AU80"/>
    <mergeCell ref="AV80:AW80"/>
    <mergeCell ref="AX80:AY80"/>
    <mergeCell ref="AZ80:BA80"/>
    <mergeCell ref="BB80:BC80"/>
    <mergeCell ref="BD80:BE80"/>
    <mergeCell ref="C81:E81"/>
    <mergeCell ref="F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R81:AS81"/>
    <mergeCell ref="AT81:AU81"/>
    <mergeCell ref="AV81:AW81"/>
    <mergeCell ref="AX81:AY81"/>
    <mergeCell ref="AZ81:BA81"/>
    <mergeCell ref="BB81:BC81"/>
    <mergeCell ref="BD81:BE81"/>
    <mergeCell ref="C82:E82"/>
    <mergeCell ref="F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P82:AQ82"/>
    <mergeCell ref="AR82:AS82"/>
    <mergeCell ref="AT82:AU82"/>
    <mergeCell ref="AV82:AW82"/>
    <mergeCell ref="AX82:AY82"/>
    <mergeCell ref="AZ82:BA82"/>
    <mergeCell ref="BB82:BC82"/>
    <mergeCell ref="BD82:BE82"/>
    <mergeCell ref="C83:E83"/>
    <mergeCell ref="F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AR83:AS83"/>
    <mergeCell ref="AT83:AU83"/>
    <mergeCell ref="AV83:AW83"/>
    <mergeCell ref="AX83:AY83"/>
    <mergeCell ref="AZ83:BA83"/>
    <mergeCell ref="BB83:BC83"/>
    <mergeCell ref="BD83:BE83"/>
    <mergeCell ref="C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R84:AS84"/>
    <mergeCell ref="AT84:AU84"/>
    <mergeCell ref="AV84:AW84"/>
    <mergeCell ref="AX84:AY84"/>
    <mergeCell ref="AZ84:BA84"/>
    <mergeCell ref="BB84:BC84"/>
    <mergeCell ref="BD84:BE84"/>
    <mergeCell ref="C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R85:AS85"/>
    <mergeCell ref="AT85:AU85"/>
    <mergeCell ref="AV85:AW85"/>
    <mergeCell ref="AX85:AY85"/>
    <mergeCell ref="AZ85:BA85"/>
    <mergeCell ref="BB85:BC85"/>
    <mergeCell ref="BD85:BE85"/>
    <mergeCell ref="C86:BE86"/>
    <mergeCell ref="C87:BE87"/>
    <mergeCell ref="C88:E88"/>
    <mergeCell ref="F88:S88"/>
    <mergeCell ref="T88:U88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AR88:AS88"/>
    <mergeCell ref="AT88:AU88"/>
    <mergeCell ref="AV88:AW88"/>
    <mergeCell ref="AX88:AY88"/>
    <mergeCell ref="AZ88:BA88"/>
    <mergeCell ref="BB88:BC88"/>
    <mergeCell ref="BD88:BE88"/>
    <mergeCell ref="C89:E89"/>
    <mergeCell ref="F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R89:AS89"/>
    <mergeCell ref="AT89:AU89"/>
    <mergeCell ref="AV89:AW89"/>
    <mergeCell ref="AX89:AY89"/>
    <mergeCell ref="AZ89:BA89"/>
    <mergeCell ref="BB89:BC89"/>
    <mergeCell ref="BD89:BE89"/>
    <mergeCell ref="C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P90:AQ90"/>
    <mergeCell ref="AR90:AS90"/>
    <mergeCell ref="AT90:AU90"/>
    <mergeCell ref="AV90:AW90"/>
    <mergeCell ref="AX90:AY90"/>
    <mergeCell ref="AZ90:BA90"/>
    <mergeCell ref="BB90:BC90"/>
    <mergeCell ref="BD90:BE90"/>
    <mergeCell ref="C91:BE91"/>
    <mergeCell ref="C92:E92"/>
    <mergeCell ref="F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R92:AS92"/>
    <mergeCell ref="AT92:AU92"/>
    <mergeCell ref="AV92:AW92"/>
    <mergeCell ref="AX92:AY92"/>
    <mergeCell ref="AZ92:BA92"/>
    <mergeCell ref="BB92:BC92"/>
    <mergeCell ref="BD92:BE92"/>
    <mergeCell ref="C93:E93"/>
    <mergeCell ref="F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R93:AS93"/>
    <mergeCell ref="AT93:AU93"/>
    <mergeCell ref="AV93:AW93"/>
    <mergeCell ref="AX93:AY93"/>
    <mergeCell ref="AZ93:BA93"/>
    <mergeCell ref="BB93:BC93"/>
    <mergeCell ref="BD93:BE93"/>
    <mergeCell ref="C94:E94"/>
    <mergeCell ref="F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P94:AQ94"/>
    <mergeCell ref="AR94:AS94"/>
    <mergeCell ref="AT94:AU94"/>
    <mergeCell ref="AV94:AW94"/>
    <mergeCell ref="AX94:AY94"/>
    <mergeCell ref="AZ94:BA94"/>
    <mergeCell ref="BB94:BC94"/>
    <mergeCell ref="BD94:BE94"/>
    <mergeCell ref="C95:E95"/>
    <mergeCell ref="F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N95:AO95"/>
    <mergeCell ref="AP95:AQ95"/>
    <mergeCell ref="AR95:AS95"/>
    <mergeCell ref="AT95:AU95"/>
    <mergeCell ref="AV95:AW95"/>
    <mergeCell ref="AX95:AY95"/>
    <mergeCell ref="AZ95:BA95"/>
    <mergeCell ref="BB95:BC95"/>
    <mergeCell ref="BD95:BE95"/>
    <mergeCell ref="C96:E96"/>
    <mergeCell ref="F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AL96:AM96"/>
    <mergeCell ref="AN96:AO96"/>
    <mergeCell ref="AP96:AQ96"/>
    <mergeCell ref="AR96:AS96"/>
    <mergeCell ref="AT96:AU96"/>
    <mergeCell ref="AV96:AW96"/>
    <mergeCell ref="AX96:AY96"/>
    <mergeCell ref="AZ96:BA96"/>
    <mergeCell ref="BB96:BC96"/>
    <mergeCell ref="BD96:BE96"/>
    <mergeCell ref="C97:E97"/>
    <mergeCell ref="F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R97:AS97"/>
    <mergeCell ref="AT97:AU97"/>
    <mergeCell ref="AV97:AW97"/>
    <mergeCell ref="AX97:AY97"/>
    <mergeCell ref="AZ97:BA97"/>
    <mergeCell ref="BB97:BC97"/>
    <mergeCell ref="BD97:BE97"/>
    <mergeCell ref="C98:E98"/>
    <mergeCell ref="F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P98:AQ98"/>
    <mergeCell ref="AR98:AS98"/>
    <mergeCell ref="AT98:AU98"/>
    <mergeCell ref="AV98:AW98"/>
    <mergeCell ref="AX98:AY98"/>
    <mergeCell ref="AZ98:BA98"/>
    <mergeCell ref="BB98:BC98"/>
    <mergeCell ref="BD98:BE98"/>
    <mergeCell ref="C99:E99"/>
    <mergeCell ref="F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N99:AO99"/>
    <mergeCell ref="AP99:AQ99"/>
    <mergeCell ref="AR99:AS99"/>
    <mergeCell ref="AT99:AU99"/>
    <mergeCell ref="AV99:AW99"/>
    <mergeCell ref="AX99:AY99"/>
    <mergeCell ref="AZ99:BA99"/>
    <mergeCell ref="BB99:BC99"/>
    <mergeCell ref="BD99:BE99"/>
    <mergeCell ref="C100:E100"/>
    <mergeCell ref="F100:S100"/>
    <mergeCell ref="T100:U100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AL100:AM100"/>
    <mergeCell ref="AN100:AO100"/>
    <mergeCell ref="AP100:AQ100"/>
    <mergeCell ref="AR100:AS100"/>
    <mergeCell ref="AT100:AU100"/>
    <mergeCell ref="AV100:AW100"/>
    <mergeCell ref="AX100:AY100"/>
    <mergeCell ref="AZ100:BA100"/>
    <mergeCell ref="BB100:BC100"/>
    <mergeCell ref="BD100:BE100"/>
    <mergeCell ref="C101:E101"/>
    <mergeCell ref="F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R101:AS101"/>
    <mergeCell ref="AT101:AU101"/>
    <mergeCell ref="AV101:AW101"/>
    <mergeCell ref="AX101:AY101"/>
    <mergeCell ref="AZ101:BA101"/>
    <mergeCell ref="BB101:BC101"/>
    <mergeCell ref="BD101:BE101"/>
    <mergeCell ref="C102:E102"/>
    <mergeCell ref="F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P102:AQ102"/>
    <mergeCell ref="AR102:AS102"/>
    <mergeCell ref="AT102:AU102"/>
    <mergeCell ref="AV102:AW102"/>
    <mergeCell ref="AX102:AY102"/>
    <mergeCell ref="AZ102:BA102"/>
    <mergeCell ref="BB102:BC102"/>
    <mergeCell ref="BD102:BE102"/>
    <mergeCell ref="C103:E103"/>
    <mergeCell ref="F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D103:BE103"/>
    <mergeCell ref="C104:E104"/>
    <mergeCell ref="F104:S104"/>
    <mergeCell ref="T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R104:AS104"/>
    <mergeCell ref="AT104:AU104"/>
    <mergeCell ref="AV104:AW104"/>
    <mergeCell ref="AX104:AY104"/>
    <mergeCell ref="AZ104:BA104"/>
    <mergeCell ref="BB104:BC104"/>
    <mergeCell ref="BD104:BE104"/>
    <mergeCell ref="C105:E105"/>
    <mergeCell ref="F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R105:AS105"/>
    <mergeCell ref="AT105:AU105"/>
    <mergeCell ref="AV105:AW105"/>
    <mergeCell ref="AX105:AY105"/>
    <mergeCell ref="AZ105:BA105"/>
    <mergeCell ref="BB105:BC105"/>
    <mergeCell ref="BD105:BE105"/>
    <mergeCell ref="C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P106:AQ106"/>
    <mergeCell ref="AR106:AS106"/>
    <mergeCell ref="AT106:AU106"/>
    <mergeCell ref="AV106:AW106"/>
    <mergeCell ref="AX106:AY106"/>
    <mergeCell ref="AZ106:BA106"/>
    <mergeCell ref="BB106:BC106"/>
    <mergeCell ref="BD106:BE106"/>
    <mergeCell ref="C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N107:AO107"/>
    <mergeCell ref="AP107:AQ107"/>
    <mergeCell ref="AR107:AS107"/>
    <mergeCell ref="AT107:AU107"/>
    <mergeCell ref="AV107:AW107"/>
    <mergeCell ref="AX107:AY107"/>
    <mergeCell ref="AZ107:BA107"/>
    <mergeCell ref="BB107:BC107"/>
    <mergeCell ref="BD107:BE107"/>
    <mergeCell ref="C108:S108"/>
    <mergeCell ref="T108:U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AN108:AO108"/>
    <mergeCell ref="AP108:AQ108"/>
    <mergeCell ref="AR108:AS108"/>
    <mergeCell ref="AT108:AU108"/>
    <mergeCell ref="AV108:AW108"/>
    <mergeCell ref="AX108:AY108"/>
    <mergeCell ref="AF109:AO109"/>
    <mergeCell ref="AP109:AQ109"/>
    <mergeCell ref="AR109:AS109"/>
    <mergeCell ref="AT109:AU109"/>
    <mergeCell ref="AV109:AW109"/>
    <mergeCell ref="AX109:AY109"/>
    <mergeCell ref="AX110:AY110"/>
    <mergeCell ref="AZ110:BA110"/>
    <mergeCell ref="BB110:BC110"/>
    <mergeCell ref="AZ108:BA108"/>
    <mergeCell ref="BB108:BC108"/>
    <mergeCell ref="BD108:BE108"/>
    <mergeCell ref="AZ109:BA109"/>
    <mergeCell ref="AZ111:BA111"/>
    <mergeCell ref="BB111:BC111"/>
    <mergeCell ref="BD111:BE111"/>
    <mergeCell ref="BB109:BC109"/>
    <mergeCell ref="BD109:BE109"/>
    <mergeCell ref="AF110:AO110"/>
    <mergeCell ref="AP110:AQ110"/>
    <mergeCell ref="AR110:AS110"/>
    <mergeCell ref="AT110:AU110"/>
    <mergeCell ref="AV110:AW110"/>
    <mergeCell ref="AT112:AU112"/>
    <mergeCell ref="AV112:AW112"/>
    <mergeCell ref="AX112:AY112"/>
    <mergeCell ref="BD110:BE110"/>
    <mergeCell ref="AF111:AO111"/>
    <mergeCell ref="AP111:AQ111"/>
    <mergeCell ref="AR111:AS111"/>
    <mergeCell ref="AT111:AU111"/>
    <mergeCell ref="AV111:AW111"/>
    <mergeCell ref="AX111:AY111"/>
    <mergeCell ref="AZ112:BA112"/>
    <mergeCell ref="BB112:BC112"/>
    <mergeCell ref="BD112:BE112"/>
    <mergeCell ref="N115:Q115"/>
    <mergeCell ref="V115:Y115"/>
    <mergeCell ref="AS115:AW115"/>
    <mergeCell ref="BC115:BE115"/>
    <mergeCell ref="AF112:AO112"/>
    <mergeCell ref="AP112:AQ112"/>
    <mergeCell ref="AR112:AS112"/>
  </mergeCells>
  <printOptions horizontalCentered="1"/>
  <pageMargins left="0.7874015748031497" right="0" top="0.1968503937007874" bottom="0.1968503937007874" header="0" footer="0"/>
  <pageSetup fitToHeight="2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0"/>
  <sheetViews>
    <sheetView view="pageBreakPreview" zoomScale="85" zoomScaleNormal="50" zoomScaleSheetLayoutView="85" zoomScalePageLayoutView="0" workbookViewId="0" topLeftCell="A67">
      <selection activeCell="A73" sqref="A73:IV73"/>
    </sheetView>
  </sheetViews>
  <sheetFormatPr defaultColWidth="10.125" defaultRowHeight="12.75"/>
  <cols>
    <col min="1" max="2" width="4.375" style="1" customWidth="1"/>
    <col min="3" max="5" width="4.375" style="2" customWidth="1"/>
    <col min="6" max="11" width="5.625" style="1" customWidth="1"/>
    <col min="12" max="12" width="5.625" style="5" customWidth="1"/>
    <col min="13" max="13" width="5.125" style="5" customWidth="1"/>
    <col min="14" max="15" width="5.125" style="4" customWidth="1"/>
    <col min="16" max="19" width="5.125" style="3" customWidth="1"/>
    <col min="20" max="26" width="4.75390625" style="3" customWidth="1"/>
    <col min="27" max="27" width="4.75390625" style="2" customWidth="1"/>
    <col min="28" max="29" width="4.75390625" style="3" customWidth="1"/>
    <col min="30" max="30" width="4.75390625" style="2" customWidth="1"/>
    <col min="31" max="41" width="4.75390625" style="1" customWidth="1"/>
    <col min="42" max="50" width="4.375" style="1" customWidth="1"/>
    <col min="51" max="51" width="3.875" style="1" customWidth="1"/>
    <col min="52" max="52" width="4.00390625" style="1" customWidth="1"/>
    <col min="53" max="53" width="4.25390625" style="1" customWidth="1"/>
    <col min="54" max="54" width="4.00390625" style="1" customWidth="1"/>
    <col min="55" max="55" width="5.375" style="1" customWidth="1"/>
    <col min="56" max="56" width="4.375" style="1" customWidth="1"/>
    <col min="57" max="57" width="5.00390625" style="1" customWidth="1"/>
    <col min="58" max="58" width="7.25390625" style="1" customWidth="1"/>
    <col min="59" max="16384" width="10.125" style="1" customWidth="1"/>
  </cols>
  <sheetData>
    <row r="1" spans="2:58" ht="20.25">
      <c r="B1" s="6"/>
      <c r="C1" s="6"/>
      <c r="D1" s="6"/>
      <c r="E1" s="1"/>
      <c r="K1" s="5"/>
      <c r="M1" s="4"/>
      <c r="N1" s="3"/>
      <c r="O1" s="3"/>
      <c r="R1" s="752" t="s">
        <v>81</v>
      </c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2"/>
      <c r="AL1" s="752"/>
      <c r="AM1" s="752"/>
      <c r="AN1" s="752"/>
      <c r="AO1" s="752"/>
      <c r="AP1" s="752"/>
      <c r="BA1" s="102"/>
      <c r="BB1" s="100"/>
      <c r="BC1" s="100"/>
      <c r="BD1" s="100"/>
      <c r="BE1" s="100"/>
      <c r="BF1" s="100"/>
    </row>
    <row r="2" spans="1:58" s="99" customFormat="1" ht="23.25" customHeight="1">
      <c r="A2" s="101"/>
      <c r="B2" s="101"/>
      <c r="C2" s="101"/>
      <c r="D2" s="101"/>
      <c r="E2" s="101"/>
      <c r="F2" s="101"/>
      <c r="G2" s="101"/>
      <c r="H2" s="101"/>
      <c r="I2" s="129" t="s">
        <v>102</v>
      </c>
      <c r="J2" s="101"/>
      <c r="K2" s="101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00"/>
      <c r="BB2" s="100"/>
      <c r="BC2" s="100"/>
      <c r="BD2" s="100"/>
      <c r="BE2" s="100"/>
      <c r="BF2" s="100"/>
    </row>
    <row r="3" spans="1:58" ht="36.75" customHeight="1">
      <c r="A3" s="130"/>
      <c r="B3" s="130"/>
      <c r="C3" s="130"/>
      <c r="D3" s="130"/>
      <c r="E3" s="130"/>
      <c r="F3" s="130"/>
      <c r="G3" s="130"/>
      <c r="H3" s="130"/>
      <c r="I3" s="753" t="s">
        <v>242</v>
      </c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3"/>
      <c r="AU3" s="753"/>
      <c r="AV3" s="753"/>
      <c r="AW3" s="753"/>
      <c r="AX3" s="753"/>
      <c r="AY3" s="98"/>
      <c r="AZ3" s="98"/>
      <c r="BA3" s="97"/>
      <c r="BB3" s="94"/>
      <c r="BC3" s="94"/>
      <c r="BD3" s="94"/>
      <c r="BE3" s="94"/>
      <c r="BF3" s="94"/>
    </row>
    <row r="4" spans="1:58" ht="23.25" customHeight="1">
      <c r="A4" s="782" t="s">
        <v>126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209"/>
      <c r="M4" s="96"/>
      <c r="N4" s="95"/>
      <c r="O4" s="95"/>
      <c r="P4" s="95"/>
      <c r="Q4" s="95"/>
      <c r="R4" s="95"/>
      <c r="S4" s="95"/>
      <c r="T4" s="756" t="s">
        <v>262</v>
      </c>
      <c r="U4" s="756"/>
      <c r="V4" s="756"/>
      <c r="W4" s="756"/>
      <c r="X4" s="756"/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113"/>
      <c r="AT4" s="754"/>
      <c r="AU4" s="754"/>
      <c r="AV4" s="754"/>
      <c r="AW4" s="754"/>
      <c r="AX4" s="754"/>
      <c r="AY4" s="754"/>
      <c r="AZ4" s="754"/>
      <c r="BA4" s="94"/>
      <c r="BB4" s="94"/>
      <c r="BC4" s="94"/>
      <c r="BD4" s="94"/>
      <c r="BE4" s="94"/>
      <c r="BF4" s="94"/>
    </row>
    <row r="5" spans="1:58" ht="23.25" customHeight="1">
      <c r="A5" s="304" t="s">
        <v>127</v>
      </c>
      <c r="B5" s="304"/>
      <c r="C5" s="304"/>
      <c r="D5" s="304"/>
      <c r="E5" s="304"/>
      <c r="F5" s="304"/>
      <c r="G5" s="136"/>
      <c r="H5" s="134"/>
      <c r="I5" s="134"/>
      <c r="J5" s="134"/>
      <c r="K5" s="134"/>
      <c r="L5" s="137"/>
      <c r="M5" s="93"/>
      <c r="N5" s="747" t="s">
        <v>69</v>
      </c>
      <c r="O5" s="747"/>
      <c r="P5" s="747"/>
      <c r="Q5" s="747"/>
      <c r="R5" s="742" t="s">
        <v>68</v>
      </c>
      <c r="S5" s="742"/>
      <c r="T5" s="742"/>
      <c r="U5" s="742"/>
      <c r="V5" s="742"/>
      <c r="W5" s="742"/>
      <c r="X5" s="92" t="s">
        <v>67</v>
      </c>
      <c r="Y5" s="114"/>
      <c r="AA5" s="92"/>
      <c r="AB5" s="117"/>
      <c r="AC5" s="743" t="s">
        <v>82</v>
      </c>
      <c r="AD5" s="743"/>
      <c r="AE5" s="743"/>
      <c r="AF5" s="743"/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106"/>
      <c r="AR5" s="755" t="s">
        <v>66</v>
      </c>
      <c r="AS5" s="755"/>
      <c r="AT5" s="755"/>
      <c r="AU5" s="755"/>
      <c r="AV5" s="755"/>
      <c r="AW5" s="755"/>
      <c r="AX5" s="755"/>
      <c r="AY5" s="755"/>
      <c r="AZ5" s="740" t="s">
        <v>167</v>
      </c>
      <c r="BA5" s="740"/>
      <c r="BB5" s="740"/>
      <c r="BC5" s="740"/>
      <c r="BD5" s="740"/>
      <c r="BE5" s="740"/>
      <c r="BF5" s="740"/>
    </row>
    <row r="6" spans="1:58" ht="18.75" customHeight="1">
      <c r="A6" s="304" t="s">
        <v>128</v>
      </c>
      <c r="B6" s="304"/>
      <c r="C6" s="304"/>
      <c r="D6" s="304"/>
      <c r="E6" s="304"/>
      <c r="F6" s="304"/>
      <c r="G6" s="304"/>
      <c r="H6" s="304"/>
      <c r="I6" s="304"/>
      <c r="J6" s="138"/>
      <c r="K6" s="138"/>
      <c r="L6" s="139"/>
      <c r="M6" s="93"/>
      <c r="N6" s="84"/>
      <c r="O6" s="84"/>
      <c r="P6" s="745" t="s">
        <v>83</v>
      </c>
      <c r="Q6" s="746"/>
      <c r="R6" s="746"/>
      <c r="S6" s="746"/>
      <c r="T6" s="746"/>
      <c r="U6" s="746"/>
      <c r="V6" s="746"/>
      <c r="W6" s="746"/>
      <c r="X6" s="746"/>
      <c r="Y6" s="746"/>
      <c r="Z6" s="203"/>
      <c r="AA6" s="140"/>
      <c r="AB6" s="204"/>
      <c r="AC6" s="744" t="s">
        <v>65</v>
      </c>
      <c r="AD6" s="744"/>
      <c r="AE6" s="744"/>
      <c r="AF6" s="744"/>
      <c r="AG6" s="744"/>
      <c r="AH6" s="744"/>
      <c r="AI6" s="744"/>
      <c r="AJ6" s="744"/>
      <c r="AK6" s="744"/>
      <c r="AL6" s="744"/>
      <c r="AM6" s="744"/>
      <c r="AN6" s="744"/>
      <c r="AO6" s="744"/>
      <c r="AP6" s="744"/>
      <c r="AQ6" s="115"/>
      <c r="AR6" s="115"/>
      <c r="AS6" s="83"/>
      <c r="AT6" s="91"/>
      <c r="AU6" s="91"/>
      <c r="AW6" s="750" t="s">
        <v>89</v>
      </c>
      <c r="AX6" s="750"/>
      <c r="AY6" s="750"/>
      <c r="AZ6" s="750"/>
      <c r="BA6" s="750"/>
      <c r="BB6" s="750"/>
      <c r="BC6" s="750"/>
      <c r="BD6" s="750"/>
      <c r="BE6" s="750"/>
      <c r="BF6" s="750"/>
    </row>
    <row r="7" spans="1:58" ht="23.25" customHeight="1">
      <c r="A7" s="778" t="s">
        <v>223</v>
      </c>
      <c r="B7" s="778"/>
      <c r="C7" s="778"/>
      <c r="D7" s="778"/>
      <c r="E7" s="778"/>
      <c r="F7" s="778"/>
      <c r="G7" s="778"/>
      <c r="H7" s="778"/>
      <c r="I7" s="778"/>
      <c r="J7" s="778"/>
      <c r="K7" s="778"/>
      <c r="L7" s="136"/>
      <c r="M7" s="86"/>
      <c r="N7" s="747" t="s">
        <v>84</v>
      </c>
      <c r="O7" s="747"/>
      <c r="P7" s="747"/>
      <c r="Q7" s="747"/>
      <c r="R7" s="747"/>
      <c r="S7" s="747"/>
      <c r="T7" s="747"/>
      <c r="U7" s="206" t="s">
        <v>85</v>
      </c>
      <c r="V7" s="90"/>
      <c r="W7" s="90"/>
      <c r="X7" s="90"/>
      <c r="Y7" s="90"/>
      <c r="Z7" s="90"/>
      <c r="AA7" s="90"/>
      <c r="AB7" s="118"/>
      <c r="AC7" s="118"/>
      <c r="AD7" s="89"/>
      <c r="AE7" s="88"/>
      <c r="AF7" s="87"/>
      <c r="AG7" s="87"/>
      <c r="AH7" s="87"/>
      <c r="AI7" s="87"/>
      <c r="AJ7" s="88"/>
      <c r="AK7" s="88"/>
      <c r="AL7" s="88"/>
      <c r="AM7" s="87"/>
      <c r="AN7" s="87"/>
      <c r="AO7" s="87"/>
      <c r="AP7" s="105"/>
      <c r="AR7" s="65"/>
      <c r="AS7" s="65"/>
      <c r="AT7" s="65"/>
      <c r="AU7" s="65"/>
      <c r="AV7" s="133"/>
      <c r="AW7" s="750"/>
      <c r="AX7" s="750"/>
      <c r="AY7" s="750"/>
      <c r="AZ7" s="750"/>
      <c r="BA7" s="750"/>
      <c r="BB7" s="750"/>
      <c r="BC7" s="750"/>
      <c r="BD7" s="750"/>
      <c r="BE7" s="750"/>
      <c r="BF7" s="750"/>
    </row>
    <row r="8" spans="1:58" ht="20.25">
      <c r="A8" s="779" t="s">
        <v>129</v>
      </c>
      <c r="B8" s="779"/>
      <c r="C8" s="779"/>
      <c r="D8" s="779"/>
      <c r="E8" s="779"/>
      <c r="F8" s="779"/>
      <c r="G8" s="779"/>
      <c r="H8" s="141"/>
      <c r="I8" s="141"/>
      <c r="J8" s="135"/>
      <c r="K8" s="135"/>
      <c r="L8" s="142"/>
      <c r="M8" s="85"/>
      <c r="N8" s="84"/>
      <c r="O8" s="84"/>
      <c r="P8" s="84"/>
      <c r="Q8" s="84"/>
      <c r="R8" s="84"/>
      <c r="S8" s="84"/>
      <c r="T8" s="84"/>
      <c r="U8" s="748" t="s">
        <v>86</v>
      </c>
      <c r="V8" s="748"/>
      <c r="W8" s="748"/>
      <c r="X8" s="748"/>
      <c r="Y8" s="748"/>
      <c r="Z8" s="748"/>
      <c r="AA8" s="748"/>
      <c r="AB8" s="748"/>
      <c r="AC8" s="748"/>
      <c r="AD8" s="748"/>
      <c r="AE8" s="748"/>
      <c r="AF8" s="748"/>
      <c r="AG8" s="748"/>
      <c r="AH8" s="748"/>
      <c r="AI8" s="748"/>
      <c r="AJ8" s="748"/>
      <c r="AK8" s="748"/>
      <c r="AL8" s="748"/>
      <c r="AM8" s="748"/>
      <c r="AN8" s="748"/>
      <c r="AO8" s="748"/>
      <c r="AP8" s="749"/>
      <c r="AQ8" s="65"/>
      <c r="AR8" s="65" t="s">
        <v>70</v>
      </c>
      <c r="AS8" s="65"/>
      <c r="AT8" s="65"/>
      <c r="AU8" s="65"/>
      <c r="AV8" s="133"/>
      <c r="AW8" s="751"/>
      <c r="AX8" s="751"/>
      <c r="AY8" s="751"/>
      <c r="AZ8" s="751"/>
      <c r="BA8" s="751"/>
      <c r="BB8" s="751"/>
      <c r="BC8" s="751"/>
      <c r="BD8" s="751"/>
      <c r="BE8" s="751"/>
      <c r="BF8" s="751"/>
    </row>
    <row r="9" spans="1:48" ht="17.25" customHeight="1">
      <c r="A9" s="783" t="s">
        <v>130</v>
      </c>
      <c r="B9" s="783"/>
      <c r="C9" s="783"/>
      <c r="D9" s="783"/>
      <c r="E9" s="783"/>
      <c r="F9" s="783"/>
      <c r="G9" s="783"/>
      <c r="H9" s="783"/>
      <c r="I9" s="783"/>
      <c r="J9" s="136"/>
      <c r="K9" s="136"/>
      <c r="L9" s="141"/>
      <c r="M9" s="82"/>
      <c r="N9" s="106" t="s">
        <v>100</v>
      </c>
      <c r="O9" s="106"/>
      <c r="P9" s="106"/>
      <c r="Q9" s="106"/>
      <c r="R9" s="106"/>
      <c r="S9" s="106"/>
      <c r="T9" s="106"/>
      <c r="AQ9" s="106"/>
      <c r="AS9" s="65"/>
      <c r="AT9" s="65"/>
      <c r="AU9" s="65"/>
      <c r="AV9" s="65"/>
    </row>
    <row r="10" spans="1:58" ht="21" customHeight="1">
      <c r="A10" s="783"/>
      <c r="B10" s="783"/>
      <c r="C10" s="783"/>
      <c r="D10" s="783"/>
      <c r="E10" s="783"/>
      <c r="F10" s="783"/>
      <c r="G10" s="783"/>
      <c r="H10" s="783"/>
      <c r="I10" s="783"/>
      <c r="J10" s="141"/>
      <c r="K10" s="141"/>
      <c r="L10" s="141"/>
      <c r="M10" s="6"/>
      <c r="N10" s="35"/>
      <c r="O10" s="35"/>
      <c r="P10" s="35"/>
      <c r="Q10" s="35"/>
      <c r="R10" s="1"/>
      <c r="S10" s="1"/>
      <c r="T10" s="35"/>
      <c r="U10" s="128"/>
      <c r="V10" s="743" t="s">
        <v>166</v>
      </c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743"/>
      <c r="AH10" s="743"/>
      <c r="AI10" s="743"/>
      <c r="AJ10" s="743"/>
      <c r="AK10" s="743"/>
      <c r="AL10" s="743"/>
      <c r="AM10" s="34"/>
      <c r="AN10" s="34"/>
      <c r="AO10" s="34"/>
      <c r="AP10" s="106"/>
      <c r="AQ10" s="116"/>
      <c r="AR10" s="40" t="s">
        <v>64</v>
      </c>
      <c r="AT10" s="40"/>
      <c r="AU10" s="40"/>
      <c r="AV10" s="40"/>
      <c r="AW10" s="40"/>
      <c r="AX10" s="40"/>
      <c r="AY10" s="741" t="s">
        <v>63</v>
      </c>
      <c r="AZ10" s="741"/>
      <c r="BA10" s="741"/>
      <c r="BB10" s="741"/>
      <c r="BC10" s="741"/>
      <c r="BD10" s="741"/>
      <c r="BE10" s="741"/>
      <c r="BF10" s="741"/>
    </row>
    <row r="11" spans="1:58" ht="21" customHeight="1" thickBot="1">
      <c r="A11" s="780"/>
      <c r="B11" s="780"/>
      <c r="C11" s="780"/>
      <c r="D11" s="780"/>
      <c r="E11" s="780"/>
      <c r="F11" s="781" t="s">
        <v>131</v>
      </c>
      <c r="G11" s="781"/>
      <c r="H11" s="781"/>
      <c r="I11" s="781"/>
      <c r="J11" s="781"/>
      <c r="K11" s="781"/>
      <c r="L11" s="781"/>
      <c r="M11" s="6"/>
      <c r="N11" s="35"/>
      <c r="O11" s="35"/>
      <c r="P11" s="35"/>
      <c r="Q11" s="35"/>
      <c r="R11" s="744" t="s">
        <v>87</v>
      </c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744"/>
      <c r="AQ11" s="116"/>
      <c r="AR11" s="40"/>
      <c r="AT11" s="40"/>
      <c r="AU11" s="40"/>
      <c r="AV11" s="40"/>
      <c r="AW11" s="40"/>
      <c r="AX11" s="40"/>
      <c r="AY11" s="44"/>
      <c r="AZ11" s="44"/>
      <c r="BA11" s="44"/>
      <c r="BB11" s="44"/>
      <c r="BC11" s="44"/>
      <c r="BD11" s="44"/>
      <c r="BE11" s="44"/>
      <c r="BF11" s="44"/>
    </row>
    <row r="12" spans="1:58" ht="17.25" customHeight="1">
      <c r="A12" s="71"/>
      <c r="B12" s="70"/>
      <c r="C12" s="107"/>
      <c r="D12" s="107"/>
      <c r="E12" s="107"/>
      <c r="F12" s="70"/>
      <c r="G12" s="70"/>
      <c r="H12" s="70"/>
      <c r="I12" s="70"/>
      <c r="J12" s="70"/>
      <c r="K12" s="69"/>
      <c r="L12" s="68"/>
      <c r="M12" s="68"/>
      <c r="O12" s="131"/>
      <c r="P12" s="131"/>
      <c r="Q12" s="131"/>
      <c r="R12" s="131"/>
      <c r="S12" s="131" t="s">
        <v>71</v>
      </c>
      <c r="T12" s="131"/>
      <c r="U12" s="131"/>
      <c r="V12" s="131"/>
      <c r="W12" s="131"/>
      <c r="X12" s="131"/>
      <c r="Y12" s="131"/>
      <c r="Z12" s="757" t="s">
        <v>225</v>
      </c>
      <c r="AA12" s="758"/>
      <c r="AB12" s="758"/>
      <c r="AC12" s="758"/>
      <c r="AD12" s="758"/>
      <c r="AE12" s="758"/>
      <c r="AF12" s="758"/>
      <c r="AG12" s="758"/>
      <c r="AH12" s="758"/>
      <c r="AI12" s="758"/>
      <c r="AJ12" s="758"/>
      <c r="AK12" s="758"/>
      <c r="AL12" s="758"/>
      <c r="AM12" s="758"/>
      <c r="AN12" s="758"/>
      <c r="AO12" s="81"/>
      <c r="AP12" s="81"/>
      <c r="AQ12" s="81"/>
      <c r="AR12" s="79" t="s">
        <v>62</v>
      </c>
      <c r="AS12" s="80"/>
      <c r="AU12" s="79"/>
      <c r="AV12" s="772" t="s">
        <v>61</v>
      </c>
      <c r="AW12" s="772"/>
      <c r="AX12" s="772"/>
      <c r="AY12" s="772"/>
      <c r="AZ12" s="772"/>
      <c r="BA12" s="772"/>
      <c r="BB12" s="772"/>
      <c r="BC12" s="772"/>
      <c r="BD12" s="772"/>
      <c r="BE12" s="772"/>
      <c r="BF12" s="772"/>
    </row>
    <row r="13" spans="1:58" s="72" customFormat="1" ht="17.25" customHeight="1">
      <c r="A13" s="77"/>
      <c r="B13" s="78"/>
      <c r="C13" s="108"/>
      <c r="D13" s="108"/>
      <c r="E13" s="108"/>
      <c r="F13" s="78"/>
      <c r="G13" s="78"/>
      <c r="H13" s="78"/>
      <c r="I13" s="78"/>
      <c r="J13" s="78"/>
      <c r="K13" s="77"/>
      <c r="L13" s="76"/>
      <c r="M13" s="76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44" t="s">
        <v>226</v>
      </c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744"/>
      <c r="AL13" s="744"/>
      <c r="AM13" s="744"/>
      <c r="AN13" s="744"/>
      <c r="AO13" s="74"/>
      <c r="AP13" s="74"/>
      <c r="AQ13" s="74"/>
      <c r="AR13" s="74"/>
      <c r="AS13" s="53"/>
      <c r="AT13" s="53"/>
      <c r="AU13" s="53"/>
      <c r="AV13" s="53"/>
      <c r="AW13" s="53"/>
      <c r="AX13" s="53"/>
      <c r="AY13" s="73" t="s">
        <v>88</v>
      </c>
      <c r="AZ13" s="53"/>
      <c r="BB13" s="73"/>
      <c r="BC13" s="73"/>
      <c r="BD13" s="73"/>
      <c r="BE13" s="73"/>
      <c r="BF13" s="73"/>
    </row>
    <row r="14" spans="1:58" ht="19.5" customHeight="1">
      <c r="A14" s="71"/>
      <c r="B14" s="70"/>
      <c r="C14" s="107"/>
      <c r="D14" s="107"/>
      <c r="E14" s="107"/>
      <c r="F14" s="70"/>
      <c r="G14" s="70"/>
      <c r="H14" s="70"/>
      <c r="I14" s="70"/>
      <c r="J14" s="70"/>
      <c r="K14" s="69"/>
      <c r="L14" s="68"/>
      <c r="M14" s="68"/>
      <c r="O14" s="132"/>
      <c r="P14" s="132"/>
      <c r="Q14" s="132"/>
      <c r="R14" s="132"/>
      <c r="S14" s="132" t="s">
        <v>72</v>
      </c>
      <c r="T14" s="132"/>
      <c r="U14" s="132"/>
      <c r="V14" s="132"/>
      <c r="W14" s="132"/>
      <c r="X14" s="132"/>
      <c r="Y14" s="132"/>
      <c r="Z14" s="363" t="s">
        <v>168</v>
      </c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67"/>
      <c r="AU14" s="36"/>
      <c r="AZ14" s="22"/>
      <c r="BA14" s="66"/>
      <c r="BB14" s="66"/>
      <c r="BC14" s="66"/>
      <c r="BD14" s="66"/>
      <c r="BE14" s="66"/>
      <c r="BF14" s="66"/>
    </row>
    <row r="15" spans="1:50" ht="28.5" customHeight="1" thickBot="1">
      <c r="A15" s="65" t="s">
        <v>60</v>
      </c>
      <c r="B15" s="65"/>
      <c r="C15" s="106"/>
      <c r="D15" s="106"/>
      <c r="E15" s="106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47" t="s">
        <v>59</v>
      </c>
      <c r="V15" s="647"/>
      <c r="W15" s="647"/>
      <c r="X15" s="647"/>
      <c r="Y15" s="647"/>
      <c r="Z15" s="647"/>
      <c r="AA15" s="647"/>
      <c r="AB15" s="647"/>
      <c r="AC15" s="647"/>
      <c r="AD15" s="647"/>
      <c r="AE15" s="647"/>
      <c r="AF15" s="647"/>
      <c r="AG15" s="647"/>
      <c r="AH15" s="647"/>
      <c r="AI15" s="647"/>
      <c r="AJ15" s="647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36"/>
    </row>
    <row r="16" spans="2:57" ht="15" customHeight="1">
      <c r="B16" s="44"/>
      <c r="C16" s="44"/>
      <c r="D16" s="761" t="s">
        <v>36</v>
      </c>
      <c r="E16" s="763" t="s">
        <v>58</v>
      </c>
      <c r="F16" s="764"/>
      <c r="G16" s="764"/>
      <c r="H16" s="765"/>
      <c r="I16" s="766" t="s">
        <v>57</v>
      </c>
      <c r="J16" s="767"/>
      <c r="K16" s="767"/>
      <c r="L16" s="767"/>
      <c r="M16" s="768"/>
      <c r="N16" s="737" t="s">
        <v>56</v>
      </c>
      <c r="O16" s="738"/>
      <c r="P16" s="738"/>
      <c r="Q16" s="738"/>
      <c r="R16" s="739"/>
      <c r="S16" s="737" t="s">
        <v>55</v>
      </c>
      <c r="T16" s="738"/>
      <c r="U16" s="738"/>
      <c r="V16" s="739"/>
      <c r="W16" s="731" t="s">
        <v>54</v>
      </c>
      <c r="X16" s="732"/>
      <c r="Y16" s="732"/>
      <c r="Z16" s="732"/>
      <c r="AA16" s="733"/>
      <c r="AB16" s="731" t="s">
        <v>53</v>
      </c>
      <c r="AC16" s="732"/>
      <c r="AD16" s="732"/>
      <c r="AE16" s="733"/>
      <c r="AF16" s="731" t="s">
        <v>52</v>
      </c>
      <c r="AG16" s="732"/>
      <c r="AH16" s="732"/>
      <c r="AI16" s="733"/>
      <c r="AJ16" s="731" t="s">
        <v>51</v>
      </c>
      <c r="AK16" s="732"/>
      <c r="AL16" s="732"/>
      <c r="AM16" s="733"/>
      <c r="AN16" s="731" t="s">
        <v>50</v>
      </c>
      <c r="AO16" s="732"/>
      <c r="AP16" s="732"/>
      <c r="AQ16" s="733"/>
      <c r="AR16" s="731" t="s">
        <v>49</v>
      </c>
      <c r="AS16" s="732"/>
      <c r="AT16" s="732"/>
      <c r="AU16" s="733"/>
      <c r="AV16" s="731" t="s">
        <v>48</v>
      </c>
      <c r="AW16" s="732"/>
      <c r="AX16" s="732"/>
      <c r="AY16" s="733"/>
      <c r="AZ16" s="731" t="s">
        <v>47</v>
      </c>
      <c r="BA16" s="732"/>
      <c r="BB16" s="732"/>
      <c r="BC16" s="732"/>
      <c r="BD16" s="733"/>
      <c r="BE16" s="44"/>
    </row>
    <row r="17" spans="2:57" ht="18" customHeight="1" thickBot="1">
      <c r="B17" s="44"/>
      <c r="C17" s="44"/>
      <c r="D17" s="944"/>
      <c r="E17" s="229">
        <v>1</v>
      </c>
      <c r="F17" s="230">
        <f aca="true" t="shared" si="0" ref="F17:BD17">E17+1</f>
        <v>2</v>
      </c>
      <c r="G17" s="126">
        <f t="shared" si="0"/>
        <v>3</v>
      </c>
      <c r="H17" s="127">
        <f t="shared" si="0"/>
        <v>4</v>
      </c>
      <c r="I17" s="125">
        <f t="shared" si="0"/>
        <v>5</v>
      </c>
      <c r="J17" s="126">
        <f t="shared" si="0"/>
        <v>6</v>
      </c>
      <c r="K17" s="126">
        <f t="shared" si="0"/>
        <v>7</v>
      </c>
      <c r="L17" s="126">
        <f t="shared" si="0"/>
        <v>8</v>
      </c>
      <c r="M17" s="127">
        <f t="shared" si="0"/>
        <v>9</v>
      </c>
      <c r="N17" s="125">
        <f t="shared" si="0"/>
        <v>10</v>
      </c>
      <c r="O17" s="126">
        <f t="shared" si="0"/>
        <v>11</v>
      </c>
      <c r="P17" s="126">
        <f t="shared" si="0"/>
        <v>12</v>
      </c>
      <c r="Q17" s="126">
        <f t="shared" si="0"/>
        <v>13</v>
      </c>
      <c r="R17" s="127">
        <f t="shared" si="0"/>
        <v>14</v>
      </c>
      <c r="S17" s="125">
        <f t="shared" si="0"/>
        <v>15</v>
      </c>
      <c r="T17" s="126">
        <f t="shared" si="0"/>
        <v>16</v>
      </c>
      <c r="U17" s="126">
        <f t="shared" si="0"/>
        <v>17</v>
      </c>
      <c r="V17" s="127">
        <f t="shared" si="0"/>
        <v>18</v>
      </c>
      <c r="W17" s="125">
        <f t="shared" si="0"/>
        <v>19</v>
      </c>
      <c r="X17" s="126">
        <f t="shared" si="0"/>
        <v>20</v>
      </c>
      <c r="Y17" s="126">
        <f t="shared" si="0"/>
        <v>21</v>
      </c>
      <c r="Z17" s="126">
        <f t="shared" si="0"/>
        <v>22</v>
      </c>
      <c r="AA17" s="127">
        <f t="shared" si="0"/>
        <v>23</v>
      </c>
      <c r="AB17" s="125">
        <f t="shared" si="0"/>
        <v>24</v>
      </c>
      <c r="AC17" s="231">
        <f t="shared" si="0"/>
        <v>25</v>
      </c>
      <c r="AD17" s="231">
        <f t="shared" si="0"/>
        <v>26</v>
      </c>
      <c r="AE17" s="127">
        <f t="shared" si="0"/>
        <v>27</v>
      </c>
      <c r="AF17" s="232">
        <f t="shared" si="0"/>
        <v>28</v>
      </c>
      <c r="AG17" s="126">
        <f t="shared" si="0"/>
        <v>29</v>
      </c>
      <c r="AH17" s="126">
        <f t="shared" si="0"/>
        <v>30</v>
      </c>
      <c r="AI17" s="127">
        <f t="shared" si="0"/>
        <v>31</v>
      </c>
      <c r="AJ17" s="232">
        <f t="shared" si="0"/>
        <v>32</v>
      </c>
      <c r="AK17" s="126">
        <f t="shared" si="0"/>
        <v>33</v>
      </c>
      <c r="AL17" s="126">
        <f t="shared" si="0"/>
        <v>34</v>
      </c>
      <c r="AM17" s="127">
        <f t="shared" si="0"/>
        <v>35</v>
      </c>
      <c r="AN17" s="232">
        <f t="shared" si="0"/>
        <v>36</v>
      </c>
      <c r="AO17" s="126">
        <f t="shared" si="0"/>
        <v>37</v>
      </c>
      <c r="AP17" s="126">
        <f t="shared" si="0"/>
        <v>38</v>
      </c>
      <c r="AQ17" s="127">
        <f t="shared" si="0"/>
        <v>39</v>
      </c>
      <c r="AR17" s="232">
        <f t="shared" si="0"/>
        <v>40</v>
      </c>
      <c r="AS17" s="126">
        <f t="shared" si="0"/>
        <v>41</v>
      </c>
      <c r="AT17" s="126">
        <f t="shared" si="0"/>
        <v>42</v>
      </c>
      <c r="AU17" s="127">
        <f t="shared" si="0"/>
        <v>43</v>
      </c>
      <c r="AV17" s="125">
        <f t="shared" si="0"/>
        <v>44</v>
      </c>
      <c r="AW17" s="233">
        <f t="shared" si="0"/>
        <v>45</v>
      </c>
      <c r="AX17" s="126">
        <f t="shared" si="0"/>
        <v>46</v>
      </c>
      <c r="AY17" s="127">
        <f t="shared" si="0"/>
        <v>47</v>
      </c>
      <c r="AZ17" s="125">
        <f t="shared" si="0"/>
        <v>48</v>
      </c>
      <c r="BA17" s="233">
        <f t="shared" si="0"/>
        <v>49</v>
      </c>
      <c r="BB17" s="126">
        <f t="shared" si="0"/>
        <v>50</v>
      </c>
      <c r="BC17" s="126">
        <f t="shared" si="0"/>
        <v>51</v>
      </c>
      <c r="BD17" s="127">
        <f t="shared" si="0"/>
        <v>52</v>
      </c>
      <c r="BE17" s="44"/>
    </row>
    <row r="18" spans="2:57" ht="15.75" customHeight="1">
      <c r="B18" s="44"/>
      <c r="C18" s="44"/>
      <c r="D18" s="234" t="s">
        <v>27</v>
      </c>
      <c r="E18" s="235"/>
      <c r="F18" s="236"/>
      <c r="G18" s="237"/>
      <c r="H18" s="238"/>
      <c r="I18" s="168"/>
      <c r="J18" s="169"/>
      <c r="K18" s="169">
        <v>18</v>
      </c>
      <c r="L18" s="169"/>
      <c r="M18" s="170"/>
      <c r="N18" s="168"/>
      <c r="O18" s="169"/>
      <c r="P18" s="169"/>
      <c r="Q18" s="169"/>
      <c r="R18" s="170"/>
      <c r="S18" s="168"/>
      <c r="T18" s="169"/>
      <c r="U18" s="169"/>
      <c r="V18" s="170"/>
      <c r="W18" s="169" t="s">
        <v>44</v>
      </c>
      <c r="X18" s="169" t="s">
        <v>44</v>
      </c>
      <c r="Y18" s="169" t="s">
        <v>38</v>
      </c>
      <c r="Z18" s="169" t="s">
        <v>38</v>
      </c>
      <c r="AA18" s="170"/>
      <c r="AB18" s="168"/>
      <c r="AC18" s="169"/>
      <c r="AD18" s="169"/>
      <c r="AE18" s="170"/>
      <c r="AF18" s="168"/>
      <c r="AG18" s="169">
        <v>18</v>
      </c>
      <c r="AH18" s="239"/>
      <c r="AI18" s="170"/>
      <c r="AJ18" s="168"/>
      <c r="AK18" s="169"/>
      <c r="AL18" s="169"/>
      <c r="AM18" s="170"/>
      <c r="AN18" s="168"/>
      <c r="AO18" s="169"/>
      <c r="AP18" s="169"/>
      <c r="AQ18" s="170"/>
      <c r="AR18" s="168"/>
      <c r="AS18" s="169" t="s">
        <v>44</v>
      </c>
      <c r="AT18" s="169" t="s">
        <v>44</v>
      </c>
      <c r="AU18" s="169" t="s">
        <v>38</v>
      </c>
      <c r="AV18" s="168" t="s">
        <v>38</v>
      </c>
      <c r="AW18" s="169" t="s">
        <v>38</v>
      </c>
      <c r="AX18" s="169" t="s">
        <v>38</v>
      </c>
      <c r="AY18" s="170" t="s">
        <v>38</v>
      </c>
      <c r="AZ18" s="168" t="s">
        <v>38</v>
      </c>
      <c r="BA18" s="169" t="s">
        <v>38</v>
      </c>
      <c r="BB18" s="169" t="s">
        <v>38</v>
      </c>
      <c r="BC18" s="169" t="s">
        <v>38</v>
      </c>
      <c r="BD18" s="170" t="s">
        <v>38</v>
      </c>
      <c r="BE18" s="44"/>
    </row>
    <row r="19" spans="2:57" ht="15.75" customHeight="1">
      <c r="B19" s="44"/>
      <c r="C19" s="44"/>
      <c r="D19" s="174" t="s">
        <v>26</v>
      </c>
      <c r="E19" s="175"/>
      <c r="F19" s="176"/>
      <c r="G19" s="177"/>
      <c r="H19" s="178"/>
      <c r="I19" s="179"/>
      <c r="J19" s="180"/>
      <c r="K19" s="180">
        <v>18</v>
      </c>
      <c r="L19" s="180"/>
      <c r="M19" s="181"/>
      <c r="N19" s="179"/>
      <c r="O19" s="180"/>
      <c r="P19" s="180"/>
      <c r="Q19" s="180"/>
      <c r="R19" s="181"/>
      <c r="S19" s="179"/>
      <c r="T19" s="180"/>
      <c r="U19" s="180"/>
      <c r="V19" s="181"/>
      <c r="W19" s="58" t="s">
        <v>44</v>
      </c>
      <c r="X19" s="58" t="s">
        <v>44</v>
      </c>
      <c r="Y19" s="58" t="s">
        <v>38</v>
      </c>
      <c r="Z19" s="58" t="s">
        <v>38</v>
      </c>
      <c r="AA19" s="172"/>
      <c r="AB19" s="179"/>
      <c r="AC19" s="180"/>
      <c r="AD19" s="180"/>
      <c r="AE19" s="181"/>
      <c r="AF19" s="179"/>
      <c r="AG19" s="180">
        <v>18</v>
      </c>
      <c r="AH19" s="182"/>
      <c r="AI19" s="181"/>
      <c r="AJ19" s="179"/>
      <c r="AK19" s="180"/>
      <c r="AL19" s="180"/>
      <c r="AM19" s="181"/>
      <c r="AN19" s="179"/>
      <c r="AO19" s="180"/>
      <c r="AP19" s="180"/>
      <c r="AQ19" s="181"/>
      <c r="AR19" s="179"/>
      <c r="AS19" s="58" t="s">
        <v>44</v>
      </c>
      <c r="AT19" s="58" t="s">
        <v>44</v>
      </c>
      <c r="AU19" s="58" t="s">
        <v>38</v>
      </c>
      <c r="AV19" s="171" t="s">
        <v>38</v>
      </c>
      <c r="AW19" s="58" t="s">
        <v>38</v>
      </c>
      <c r="AX19" s="58" t="s">
        <v>38</v>
      </c>
      <c r="AY19" s="172" t="s">
        <v>38</v>
      </c>
      <c r="AZ19" s="183" t="s">
        <v>38</v>
      </c>
      <c r="BA19" s="180" t="s">
        <v>38</v>
      </c>
      <c r="BB19" s="180" t="s">
        <v>38</v>
      </c>
      <c r="BC19" s="180" t="s">
        <v>38</v>
      </c>
      <c r="BD19" s="184" t="s">
        <v>38</v>
      </c>
      <c r="BE19" s="44"/>
    </row>
    <row r="20" spans="2:57" ht="15.75" customHeight="1">
      <c r="B20" s="44"/>
      <c r="C20" s="44"/>
      <c r="D20" s="174" t="s">
        <v>24</v>
      </c>
      <c r="E20" s="175"/>
      <c r="F20" s="176"/>
      <c r="G20" s="177"/>
      <c r="H20" s="178"/>
      <c r="I20" s="179"/>
      <c r="J20" s="180"/>
      <c r="K20" s="180">
        <v>18</v>
      </c>
      <c r="L20" s="180"/>
      <c r="M20" s="181"/>
      <c r="N20" s="179"/>
      <c r="O20" s="180"/>
      <c r="P20" s="180"/>
      <c r="Q20" s="180"/>
      <c r="R20" s="181"/>
      <c r="S20" s="179"/>
      <c r="T20" s="180"/>
      <c r="U20" s="180"/>
      <c r="V20" s="181"/>
      <c r="W20" s="58" t="s">
        <v>44</v>
      </c>
      <c r="X20" s="58" t="s">
        <v>44</v>
      </c>
      <c r="Y20" s="58" t="s">
        <v>38</v>
      </c>
      <c r="Z20" s="58" t="s">
        <v>38</v>
      </c>
      <c r="AA20" s="172"/>
      <c r="AB20" s="179"/>
      <c r="AC20" s="180"/>
      <c r="AD20" s="180"/>
      <c r="AE20" s="181"/>
      <c r="AF20" s="179"/>
      <c r="AG20" s="180">
        <v>18</v>
      </c>
      <c r="AH20" s="182"/>
      <c r="AI20" s="185"/>
      <c r="AJ20" s="186"/>
      <c r="AK20" s="187"/>
      <c r="AL20" s="187"/>
      <c r="AM20" s="185"/>
      <c r="AN20" s="171"/>
      <c r="AO20" s="58"/>
      <c r="AP20" s="58"/>
      <c r="AQ20" s="172"/>
      <c r="AR20" s="171"/>
      <c r="AS20" s="58" t="s">
        <v>44</v>
      </c>
      <c r="AT20" s="58" t="s">
        <v>44</v>
      </c>
      <c r="AU20" s="58" t="s">
        <v>38</v>
      </c>
      <c r="AV20" s="171" t="s">
        <v>38</v>
      </c>
      <c r="AW20" s="188" t="s">
        <v>38</v>
      </c>
      <c r="AX20" s="180" t="s">
        <v>38</v>
      </c>
      <c r="AY20" s="188" t="s">
        <v>38</v>
      </c>
      <c r="AZ20" s="183" t="s">
        <v>38</v>
      </c>
      <c r="BA20" s="180" t="s">
        <v>38</v>
      </c>
      <c r="BB20" s="180" t="s">
        <v>38</v>
      </c>
      <c r="BC20" s="180" t="s">
        <v>38</v>
      </c>
      <c r="BD20" s="189" t="s">
        <v>38</v>
      </c>
      <c r="BE20" s="44"/>
    </row>
    <row r="21" spans="3:59" ht="15.75" thickBot="1">
      <c r="C21" s="1"/>
      <c r="D21" s="190" t="s">
        <v>23</v>
      </c>
      <c r="E21" s="191"/>
      <c r="F21" s="192"/>
      <c r="G21" s="193"/>
      <c r="H21" s="194"/>
      <c r="I21" s="195"/>
      <c r="J21" s="196"/>
      <c r="K21" s="196">
        <v>18</v>
      </c>
      <c r="L21" s="196"/>
      <c r="M21" s="197"/>
      <c r="N21" s="195"/>
      <c r="O21" s="196"/>
      <c r="P21" s="196"/>
      <c r="Q21" s="196"/>
      <c r="R21" s="197"/>
      <c r="S21" s="195"/>
      <c r="T21" s="196"/>
      <c r="U21" s="196"/>
      <c r="V21" s="197"/>
      <c r="W21" s="195" t="s">
        <v>44</v>
      </c>
      <c r="X21" s="196" t="s">
        <v>44</v>
      </c>
      <c r="Y21" s="198" t="s">
        <v>38</v>
      </c>
      <c r="Z21" s="198" t="s">
        <v>38</v>
      </c>
      <c r="AA21" s="199"/>
      <c r="AB21" s="195"/>
      <c r="AC21" s="196"/>
      <c r="AD21" s="196"/>
      <c r="AE21" s="197"/>
      <c r="AF21" s="195"/>
      <c r="AG21" s="196">
        <v>9</v>
      </c>
      <c r="AH21" s="200"/>
      <c r="AI21" s="197"/>
      <c r="AJ21" s="201" t="s">
        <v>44</v>
      </c>
      <c r="AK21" s="196" t="s">
        <v>42</v>
      </c>
      <c r="AL21" s="196" t="s">
        <v>42</v>
      </c>
      <c r="AM21" s="197" t="s">
        <v>42</v>
      </c>
      <c r="AN21" s="201" t="s">
        <v>42</v>
      </c>
      <c r="AO21" s="196" t="s">
        <v>42</v>
      </c>
      <c r="AP21" s="196" t="s">
        <v>40</v>
      </c>
      <c r="AQ21" s="202" t="s">
        <v>40</v>
      </c>
      <c r="AR21" s="201" t="s">
        <v>40</v>
      </c>
      <c r="AS21" s="196" t="s">
        <v>40</v>
      </c>
      <c r="AT21" s="196" t="s">
        <v>228</v>
      </c>
      <c r="AU21" s="197" t="s">
        <v>228</v>
      </c>
      <c r="AV21" s="195"/>
      <c r="AW21" s="202"/>
      <c r="AX21" s="196"/>
      <c r="AY21" s="197"/>
      <c r="AZ21" s="195"/>
      <c r="BA21" s="202"/>
      <c r="BB21" s="196"/>
      <c r="BC21" s="196"/>
      <c r="BD21" s="197"/>
      <c r="BE21" s="22"/>
      <c r="BF21" s="22"/>
      <c r="BG21" s="22"/>
    </row>
    <row r="22" spans="5:40" s="53" customFormat="1" ht="15.75">
      <c r="E22" s="56" t="s">
        <v>46</v>
      </c>
      <c r="F22" s="111"/>
      <c r="G22" s="111"/>
      <c r="H22" s="111"/>
      <c r="I22" s="59"/>
      <c r="J22" s="54" t="s">
        <v>45</v>
      </c>
      <c r="K22" s="54"/>
      <c r="L22" s="54"/>
      <c r="M22" s="58" t="s">
        <v>44</v>
      </c>
      <c r="N22" s="54" t="s">
        <v>43</v>
      </c>
      <c r="O22" s="54"/>
      <c r="P22" s="54"/>
      <c r="R22" s="58" t="s">
        <v>42</v>
      </c>
      <c r="S22" s="54" t="s">
        <v>41</v>
      </c>
      <c r="T22" s="54"/>
      <c r="U22" s="54"/>
      <c r="V22" s="58" t="s">
        <v>40</v>
      </c>
      <c r="W22" s="734" t="s">
        <v>39</v>
      </c>
      <c r="X22" s="735"/>
      <c r="Y22" s="735"/>
      <c r="Z22" s="735"/>
      <c r="AA22" s="735"/>
      <c r="AB22" s="736"/>
      <c r="AC22" s="58" t="s">
        <v>228</v>
      </c>
      <c r="AD22" s="734" t="s">
        <v>230</v>
      </c>
      <c r="AE22" s="735"/>
      <c r="AF22" s="735"/>
      <c r="AG22" s="735"/>
      <c r="AH22" s="735"/>
      <c r="AI22" s="735"/>
      <c r="AJ22" s="735"/>
      <c r="AK22" s="735"/>
      <c r="AL22" s="736"/>
      <c r="AM22" s="57" t="s">
        <v>38</v>
      </c>
      <c r="AN22" s="53" t="s">
        <v>37</v>
      </c>
    </row>
    <row r="23" spans="1:54" s="53" customFormat="1" ht="5.25" customHeight="1">
      <c r="A23" s="56"/>
      <c r="C23" s="111"/>
      <c r="D23" s="111"/>
      <c r="E23" s="111"/>
      <c r="F23" s="54"/>
      <c r="G23" s="54"/>
      <c r="H23" s="54"/>
      <c r="I23" s="48"/>
      <c r="J23" s="48"/>
      <c r="AB23" s="54"/>
      <c r="AC23" s="54"/>
      <c r="AE23" s="54"/>
      <c r="AF23" s="54"/>
      <c r="AH23" s="49"/>
      <c r="AI23" s="54"/>
      <c r="AJ23" s="54"/>
      <c r="AK23" s="54"/>
      <c r="AL23" s="54"/>
      <c r="AM23" s="54"/>
      <c r="AN23" s="55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</row>
    <row r="24" spans="3:57" s="50" customFormat="1" ht="20.25" customHeight="1" thickBot="1">
      <c r="C24" s="104"/>
      <c r="D24" s="759" t="s">
        <v>75</v>
      </c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V24" s="103"/>
      <c r="W24" s="103"/>
      <c r="X24" s="647" t="s">
        <v>74</v>
      </c>
      <c r="Y24" s="647"/>
      <c r="Z24" s="647"/>
      <c r="AA24" s="647"/>
      <c r="AB24" s="647"/>
      <c r="AC24" s="647"/>
      <c r="AD24" s="647"/>
      <c r="AE24" s="647"/>
      <c r="AF24" s="647"/>
      <c r="AG24" s="647"/>
      <c r="AH24" s="52"/>
      <c r="AI24" s="51"/>
      <c r="AJ24" s="51"/>
      <c r="AK24" s="51"/>
      <c r="AL24" s="51"/>
      <c r="AM24" s="705" t="s">
        <v>93</v>
      </c>
      <c r="AN24" s="705"/>
      <c r="AO24" s="705"/>
      <c r="AP24" s="705"/>
      <c r="AQ24" s="705"/>
      <c r="AR24" s="705"/>
      <c r="AS24" s="705"/>
      <c r="AT24" s="705"/>
      <c r="AU24" s="705"/>
      <c r="AV24" s="705"/>
      <c r="AW24" s="705"/>
      <c r="AX24" s="705"/>
      <c r="AY24" s="705"/>
      <c r="AZ24" s="705"/>
      <c r="BA24" s="705"/>
      <c r="BB24" s="705"/>
      <c r="BC24" s="705"/>
      <c r="BD24" s="705"/>
      <c r="BE24" s="705"/>
    </row>
    <row r="25" spans="4:56" s="50" customFormat="1" ht="22.5" customHeight="1">
      <c r="D25" s="706" t="s">
        <v>36</v>
      </c>
      <c r="E25" s="708" t="s">
        <v>77</v>
      </c>
      <c r="F25" s="709"/>
      <c r="G25" s="712" t="s">
        <v>76</v>
      </c>
      <c r="H25" s="713"/>
      <c r="I25" s="716" t="s">
        <v>35</v>
      </c>
      <c r="J25" s="713"/>
      <c r="K25" s="716" t="s">
        <v>237</v>
      </c>
      <c r="L25" s="713"/>
      <c r="M25" s="716" t="s">
        <v>4</v>
      </c>
      <c r="N25" s="712"/>
      <c r="O25" s="713"/>
      <c r="P25" s="718" t="s">
        <v>34</v>
      </c>
      <c r="Q25" s="719"/>
      <c r="R25" s="721" t="s">
        <v>33</v>
      </c>
      <c r="S25" s="722"/>
      <c r="W25" s="725" t="s">
        <v>32</v>
      </c>
      <c r="X25" s="726"/>
      <c r="Y25" s="726"/>
      <c r="Z25" s="726"/>
      <c r="AA25" s="726"/>
      <c r="AB25" s="727"/>
      <c r="AC25" s="697" t="s">
        <v>28</v>
      </c>
      <c r="AD25" s="697"/>
      <c r="AE25" s="697"/>
      <c r="AF25" s="699" t="s">
        <v>31</v>
      </c>
      <c r="AG25" s="700"/>
      <c r="AH25" s="701"/>
      <c r="AI25" s="51"/>
      <c r="AJ25" s="51"/>
      <c r="AK25" s="51"/>
      <c r="AL25" s="699" t="s">
        <v>30</v>
      </c>
      <c r="AM25" s="700"/>
      <c r="AN25" s="700"/>
      <c r="AO25" s="700"/>
      <c r="AP25" s="700"/>
      <c r="AQ25" s="700"/>
      <c r="AR25" s="700"/>
      <c r="AS25" s="701"/>
      <c r="AT25" s="687" t="s">
        <v>29</v>
      </c>
      <c r="AU25" s="688"/>
      <c r="AV25" s="688"/>
      <c r="AW25" s="688"/>
      <c r="AX25" s="688"/>
      <c r="AY25" s="688"/>
      <c r="AZ25" s="688"/>
      <c r="BA25" s="688"/>
      <c r="BB25" s="689"/>
      <c r="BC25" s="693" t="s">
        <v>28</v>
      </c>
      <c r="BD25" s="694"/>
    </row>
    <row r="26" spans="4:56" s="50" customFormat="1" ht="18" customHeight="1" thickBot="1">
      <c r="D26" s="707"/>
      <c r="E26" s="710"/>
      <c r="F26" s="711"/>
      <c r="G26" s="714"/>
      <c r="H26" s="715"/>
      <c r="I26" s="717"/>
      <c r="J26" s="715"/>
      <c r="K26" s="717"/>
      <c r="L26" s="715"/>
      <c r="M26" s="717"/>
      <c r="N26" s="714"/>
      <c r="O26" s="715"/>
      <c r="P26" s="720"/>
      <c r="Q26" s="720"/>
      <c r="R26" s="723"/>
      <c r="S26" s="724"/>
      <c r="W26" s="728"/>
      <c r="X26" s="729"/>
      <c r="Y26" s="729"/>
      <c r="Z26" s="729"/>
      <c r="AA26" s="729"/>
      <c r="AB26" s="730"/>
      <c r="AC26" s="698"/>
      <c r="AD26" s="698"/>
      <c r="AE26" s="698"/>
      <c r="AF26" s="702"/>
      <c r="AG26" s="703"/>
      <c r="AH26" s="704"/>
      <c r="AI26" s="51"/>
      <c r="AJ26" s="51"/>
      <c r="AK26" s="51"/>
      <c r="AL26" s="702"/>
      <c r="AM26" s="703"/>
      <c r="AN26" s="703"/>
      <c r="AO26" s="703"/>
      <c r="AP26" s="703"/>
      <c r="AQ26" s="703"/>
      <c r="AR26" s="703"/>
      <c r="AS26" s="704"/>
      <c r="AT26" s="690"/>
      <c r="AU26" s="691"/>
      <c r="AV26" s="691"/>
      <c r="AW26" s="691"/>
      <c r="AX26" s="691"/>
      <c r="AY26" s="691"/>
      <c r="AZ26" s="691"/>
      <c r="BA26" s="691"/>
      <c r="BB26" s="692"/>
      <c r="BC26" s="695"/>
      <c r="BD26" s="696"/>
    </row>
    <row r="27" spans="4:56" s="50" customFormat="1" ht="16.5" thickBot="1">
      <c r="D27" s="163" t="s">
        <v>27</v>
      </c>
      <c r="E27" s="681">
        <v>36</v>
      </c>
      <c r="F27" s="682"/>
      <c r="G27" s="683">
        <v>4</v>
      </c>
      <c r="H27" s="684"/>
      <c r="I27" s="685"/>
      <c r="J27" s="685"/>
      <c r="K27" s="674"/>
      <c r="L27" s="675"/>
      <c r="M27" s="674"/>
      <c r="N27" s="686"/>
      <c r="O27" s="675"/>
      <c r="P27" s="643">
        <v>12</v>
      </c>
      <c r="Q27" s="644"/>
      <c r="R27" s="674">
        <f>SUM(E27:Q27)</f>
        <v>52</v>
      </c>
      <c r="S27" s="675"/>
      <c r="T27" s="53"/>
      <c r="U27" s="53"/>
      <c r="V27" s="53"/>
      <c r="W27" s="769" t="s">
        <v>229</v>
      </c>
      <c r="X27" s="770"/>
      <c r="Y27" s="770"/>
      <c r="Z27" s="770"/>
      <c r="AA27" s="770"/>
      <c r="AB27" s="771"/>
      <c r="AC27" s="642" t="s">
        <v>25</v>
      </c>
      <c r="AD27" s="652"/>
      <c r="AE27" s="653"/>
      <c r="AF27" s="642" t="s">
        <v>92</v>
      </c>
      <c r="AG27" s="652"/>
      <c r="AH27" s="653"/>
      <c r="AI27" s="54"/>
      <c r="AJ27" s="54"/>
      <c r="AK27" s="54"/>
      <c r="AL27" s="649" t="s">
        <v>4</v>
      </c>
      <c r="AM27" s="650"/>
      <c r="AN27" s="650"/>
      <c r="AO27" s="650"/>
      <c r="AP27" s="650"/>
      <c r="AQ27" s="650"/>
      <c r="AR27" s="650"/>
      <c r="AS27" s="651"/>
      <c r="AT27" s="676" t="s">
        <v>133</v>
      </c>
      <c r="AU27" s="677"/>
      <c r="AV27" s="677"/>
      <c r="AW27" s="677"/>
      <c r="AX27" s="677"/>
      <c r="AY27" s="677"/>
      <c r="AZ27" s="677"/>
      <c r="BA27" s="677"/>
      <c r="BB27" s="678"/>
      <c r="BC27" s="679">
        <v>8</v>
      </c>
      <c r="BD27" s="680"/>
    </row>
    <row r="28" spans="4:56" s="50" customFormat="1" ht="16.5" thickBot="1">
      <c r="D28" s="174" t="s">
        <v>26</v>
      </c>
      <c r="E28" s="681">
        <v>36</v>
      </c>
      <c r="F28" s="682"/>
      <c r="G28" s="683">
        <v>4</v>
      </c>
      <c r="H28" s="684"/>
      <c r="I28" s="685"/>
      <c r="J28" s="685"/>
      <c r="K28" s="674"/>
      <c r="L28" s="675"/>
      <c r="M28" s="674"/>
      <c r="N28" s="686"/>
      <c r="O28" s="675"/>
      <c r="P28" s="643">
        <v>12</v>
      </c>
      <c r="Q28" s="644"/>
      <c r="R28" s="674">
        <f>SUM(E28:Q28)</f>
        <v>52</v>
      </c>
      <c r="S28" s="675"/>
      <c r="T28" s="53"/>
      <c r="U28" s="53"/>
      <c r="V28" s="53"/>
      <c r="W28" s="53"/>
      <c r="X28" s="53"/>
      <c r="Y28" s="53"/>
      <c r="Z28" s="53"/>
      <c r="AA28" s="53"/>
      <c r="AB28" s="54"/>
      <c r="AC28" s="54"/>
      <c r="AD28" s="53"/>
      <c r="AE28" s="53"/>
      <c r="AF28" s="53"/>
      <c r="AG28" s="53"/>
      <c r="AH28" s="53"/>
      <c r="AI28" s="54"/>
      <c r="AJ28" s="54"/>
      <c r="AK28" s="54"/>
      <c r="AL28" s="648"/>
      <c r="AM28" s="648"/>
      <c r="AN28" s="648"/>
      <c r="AO28" s="648"/>
      <c r="AP28" s="648"/>
      <c r="AQ28" s="648"/>
      <c r="AR28" s="648"/>
      <c r="AS28" s="648"/>
      <c r="AT28" s="660"/>
      <c r="AU28" s="660"/>
      <c r="AV28" s="660"/>
      <c r="AW28" s="660"/>
      <c r="AX28" s="660"/>
      <c r="AY28" s="660"/>
      <c r="AZ28" s="660"/>
      <c r="BA28" s="660"/>
      <c r="BB28" s="660"/>
      <c r="BC28" s="661"/>
      <c r="BD28" s="661"/>
    </row>
    <row r="29" spans="4:56" s="50" customFormat="1" ht="16.5" thickBot="1">
      <c r="D29" s="174" t="s">
        <v>24</v>
      </c>
      <c r="E29" s="681">
        <v>36</v>
      </c>
      <c r="F29" s="682"/>
      <c r="G29" s="683">
        <v>5</v>
      </c>
      <c r="H29" s="684"/>
      <c r="I29" s="685"/>
      <c r="J29" s="685"/>
      <c r="K29" s="674"/>
      <c r="L29" s="675"/>
      <c r="M29" s="674"/>
      <c r="N29" s="686"/>
      <c r="O29" s="675"/>
      <c r="P29" s="643">
        <v>11</v>
      </c>
      <c r="Q29" s="644"/>
      <c r="R29" s="674">
        <f>SUM(E29:Q29)</f>
        <v>52</v>
      </c>
      <c r="S29" s="675"/>
      <c r="T29" s="53"/>
      <c r="U29" s="53"/>
      <c r="V29" s="53"/>
      <c r="W29" s="760"/>
      <c r="X29" s="760"/>
      <c r="Y29" s="760"/>
      <c r="Z29" s="760"/>
      <c r="AA29" s="760"/>
      <c r="AB29" s="760"/>
      <c r="AC29" s="645"/>
      <c r="AD29" s="645"/>
      <c r="AE29" s="645"/>
      <c r="AF29" s="645"/>
      <c r="AG29" s="645"/>
      <c r="AH29" s="645"/>
      <c r="AI29" s="54"/>
      <c r="AJ29" s="54"/>
      <c r="AK29" s="54"/>
      <c r="AL29" s="648"/>
      <c r="AM29" s="648"/>
      <c r="AN29" s="648"/>
      <c r="AO29" s="648"/>
      <c r="AP29" s="648"/>
      <c r="AQ29" s="648"/>
      <c r="AR29" s="648"/>
      <c r="AS29" s="648"/>
      <c r="AT29" s="660"/>
      <c r="AU29" s="660"/>
      <c r="AV29" s="660"/>
      <c r="AW29" s="660"/>
      <c r="AX29" s="660"/>
      <c r="AY29" s="660"/>
      <c r="AZ29" s="660"/>
      <c r="BA29" s="660"/>
      <c r="BB29" s="660"/>
      <c r="BC29" s="661"/>
      <c r="BD29" s="661"/>
    </row>
    <row r="30" spans="2:58" s="43" customFormat="1" ht="15.75" thickBot="1">
      <c r="B30" s="48"/>
      <c r="C30" s="48"/>
      <c r="D30" s="190" t="s">
        <v>23</v>
      </c>
      <c r="E30" s="630" t="s">
        <v>90</v>
      </c>
      <c r="F30" s="631"/>
      <c r="G30" s="630">
        <v>3</v>
      </c>
      <c r="H30" s="631"/>
      <c r="I30" s="641">
        <v>5</v>
      </c>
      <c r="J30" s="641"/>
      <c r="K30" s="630">
        <v>2</v>
      </c>
      <c r="L30" s="631"/>
      <c r="M30" s="630">
        <v>4</v>
      </c>
      <c r="N30" s="641"/>
      <c r="O30" s="631"/>
      <c r="P30" s="630">
        <v>2</v>
      </c>
      <c r="Q30" s="631"/>
      <c r="R30" s="642" t="s">
        <v>91</v>
      </c>
      <c r="S30" s="631"/>
      <c r="T30" s="49"/>
      <c r="U30" s="49"/>
      <c r="V30" s="49"/>
      <c r="W30" s="49"/>
      <c r="X30" s="646" t="s">
        <v>22</v>
      </c>
      <c r="Y30" s="646"/>
      <c r="Z30" s="646"/>
      <c r="AA30" s="646"/>
      <c r="AB30" s="646"/>
      <c r="AC30" s="646"/>
      <c r="AD30" s="646"/>
      <c r="AE30" s="646"/>
      <c r="AF30" s="646"/>
      <c r="AG30" s="646"/>
      <c r="AH30" s="646"/>
      <c r="AI30" s="646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8"/>
      <c r="BD30" s="48"/>
      <c r="BE30" s="48"/>
      <c r="BF30" s="48"/>
    </row>
    <row r="31" spans="3:59" s="43" customFormat="1" ht="7.5" customHeight="1" thickBot="1">
      <c r="C31" s="47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647"/>
      <c r="Y31" s="647"/>
      <c r="Z31" s="647"/>
      <c r="AA31" s="647"/>
      <c r="AB31" s="647"/>
      <c r="AC31" s="647"/>
      <c r="AD31" s="647"/>
      <c r="AE31" s="647"/>
      <c r="AF31" s="647"/>
      <c r="AG31" s="647"/>
      <c r="AH31" s="647"/>
      <c r="AI31" s="647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48"/>
      <c r="BG31" s="47"/>
    </row>
    <row r="32" spans="1:58" s="161" customFormat="1" ht="35.25" customHeight="1" thickBot="1">
      <c r="A32" s="44"/>
      <c r="B32" s="44"/>
      <c r="C32" s="601" t="s">
        <v>21</v>
      </c>
      <c r="D32" s="602"/>
      <c r="E32" s="603"/>
      <c r="F32" s="610" t="s">
        <v>20</v>
      </c>
      <c r="G32" s="611"/>
      <c r="H32" s="611"/>
      <c r="I32" s="611"/>
      <c r="J32" s="611"/>
      <c r="K32" s="611"/>
      <c r="L32" s="611"/>
      <c r="M32" s="611"/>
      <c r="N32" s="611"/>
      <c r="O32" s="611"/>
      <c r="P32" s="611"/>
      <c r="Q32" s="611"/>
      <c r="R32" s="611"/>
      <c r="S32" s="612"/>
      <c r="T32" s="619" t="s">
        <v>172</v>
      </c>
      <c r="U32" s="620"/>
      <c r="V32" s="620"/>
      <c r="W32" s="620"/>
      <c r="X32" s="620"/>
      <c r="Y32" s="620"/>
      <c r="Z32" s="620"/>
      <c r="AA32" s="621"/>
      <c r="AB32" s="622" t="s">
        <v>19</v>
      </c>
      <c r="AC32" s="623"/>
      <c r="AD32" s="628" t="s">
        <v>73</v>
      </c>
      <c r="AE32" s="628"/>
      <c r="AF32" s="628"/>
      <c r="AG32" s="628"/>
      <c r="AH32" s="628"/>
      <c r="AI32" s="628"/>
      <c r="AJ32" s="628"/>
      <c r="AK32" s="628"/>
      <c r="AL32" s="628"/>
      <c r="AM32" s="629"/>
      <c r="AN32" s="654" t="s">
        <v>18</v>
      </c>
      <c r="AO32" s="655"/>
      <c r="AP32" s="662" t="s">
        <v>17</v>
      </c>
      <c r="AQ32" s="663"/>
      <c r="AR32" s="663"/>
      <c r="AS32" s="663"/>
      <c r="AT32" s="663"/>
      <c r="AU32" s="663"/>
      <c r="AV32" s="663"/>
      <c r="AW32" s="663"/>
      <c r="AX32" s="663"/>
      <c r="AY32" s="663"/>
      <c r="AZ32" s="663"/>
      <c r="BA32" s="663"/>
      <c r="BB32" s="663"/>
      <c r="BC32" s="663"/>
      <c r="BD32" s="663"/>
      <c r="BE32" s="664"/>
      <c r="BF32" s="160"/>
    </row>
    <row r="33" spans="1:58" s="43" customFormat="1" ht="21" thickBot="1">
      <c r="A33" s="44"/>
      <c r="B33" s="44"/>
      <c r="C33" s="604"/>
      <c r="D33" s="605"/>
      <c r="E33" s="606"/>
      <c r="F33" s="613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5"/>
      <c r="T33" s="632" t="s">
        <v>16</v>
      </c>
      <c r="U33" s="633"/>
      <c r="V33" s="632" t="s">
        <v>15</v>
      </c>
      <c r="W33" s="633"/>
      <c r="X33" s="785" t="s">
        <v>173</v>
      </c>
      <c r="Y33" s="786"/>
      <c r="Z33" s="789" t="s">
        <v>174</v>
      </c>
      <c r="AA33" s="790"/>
      <c r="AB33" s="624"/>
      <c r="AC33" s="625"/>
      <c r="AD33" s="636" t="s">
        <v>14</v>
      </c>
      <c r="AE33" s="588"/>
      <c r="AF33" s="639" t="s">
        <v>13</v>
      </c>
      <c r="AG33" s="639"/>
      <c r="AH33" s="639"/>
      <c r="AI33" s="639"/>
      <c r="AJ33" s="639"/>
      <c r="AK33" s="639"/>
      <c r="AL33" s="639"/>
      <c r="AM33" s="640"/>
      <c r="AN33" s="656"/>
      <c r="AO33" s="657"/>
      <c r="AP33" s="665"/>
      <c r="AQ33" s="666"/>
      <c r="AR33" s="666"/>
      <c r="AS33" s="666"/>
      <c r="AT33" s="666"/>
      <c r="AU33" s="666"/>
      <c r="AV33" s="666"/>
      <c r="AW33" s="666"/>
      <c r="AX33" s="666"/>
      <c r="AY33" s="666"/>
      <c r="AZ33" s="666"/>
      <c r="BA33" s="666"/>
      <c r="BB33" s="666"/>
      <c r="BC33" s="666"/>
      <c r="BD33" s="666"/>
      <c r="BE33" s="667"/>
      <c r="BF33" s="46"/>
    </row>
    <row r="34" spans="1:58" s="43" customFormat="1" ht="18" customHeight="1" thickBot="1">
      <c r="A34" s="44"/>
      <c r="B34" s="44"/>
      <c r="C34" s="604"/>
      <c r="D34" s="605"/>
      <c r="E34" s="606"/>
      <c r="F34" s="613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5"/>
      <c r="T34" s="632"/>
      <c r="U34" s="633"/>
      <c r="V34" s="632"/>
      <c r="W34" s="633"/>
      <c r="X34" s="785"/>
      <c r="Y34" s="786"/>
      <c r="Z34" s="789"/>
      <c r="AA34" s="790"/>
      <c r="AB34" s="624"/>
      <c r="AC34" s="625"/>
      <c r="AD34" s="637"/>
      <c r="AE34" s="588"/>
      <c r="AF34" s="668" t="s">
        <v>3</v>
      </c>
      <c r="AG34" s="669"/>
      <c r="AH34" s="581" t="s">
        <v>12</v>
      </c>
      <c r="AI34" s="582"/>
      <c r="AJ34" s="583"/>
      <c r="AK34" s="583"/>
      <c r="AL34" s="583"/>
      <c r="AM34" s="584"/>
      <c r="AN34" s="656"/>
      <c r="AO34" s="657"/>
      <c r="AP34" s="569">
        <v>1</v>
      </c>
      <c r="AQ34" s="570"/>
      <c r="AR34" s="570"/>
      <c r="AS34" s="571"/>
      <c r="AT34" s="569">
        <v>2</v>
      </c>
      <c r="AU34" s="570"/>
      <c r="AV34" s="570"/>
      <c r="AW34" s="571"/>
      <c r="AX34" s="569">
        <v>3</v>
      </c>
      <c r="AY34" s="570"/>
      <c r="AZ34" s="570"/>
      <c r="BA34" s="571"/>
      <c r="BB34" s="569">
        <v>4</v>
      </c>
      <c r="BC34" s="570"/>
      <c r="BD34" s="570"/>
      <c r="BE34" s="571"/>
      <c r="BF34" s="45"/>
    </row>
    <row r="35" spans="1:58" s="43" customFormat="1" ht="21.75" customHeight="1" thickBot="1">
      <c r="A35" s="44"/>
      <c r="B35" s="44"/>
      <c r="C35" s="604"/>
      <c r="D35" s="605"/>
      <c r="E35" s="606"/>
      <c r="F35" s="613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5"/>
      <c r="T35" s="632"/>
      <c r="U35" s="633"/>
      <c r="V35" s="632"/>
      <c r="W35" s="633"/>
      <c r="X35" s="785"/>
      <c r="Y35" s="786"/>
      <c r="Z35" s="789"/>
      <c r="AA35" s="790"/>
      <c r="AB35" s="624"/>
      <c r="AC35" s="625"/>
      <c r="AD35" s="637"/>
      <c r="AE35" s="588"/>
      <c r="AF35" s="670"/>
      <c r="AG35" s="671"/>
      <c r="AH35" s="585" t="s">
        <v>11</v>
      </c>
      <c r="AI35" s="586"/>
      <c r="AJ35" s="591" t="s">
        <v>9</v>
      </c>
      <c r="AK35" s="592"/>
      <c r="AL35" s="597" t="s">
        <v>10</v>
      </c>
      <c r="AM35" s="586"/>
      <c r="AN35" s="656"/>
      <c r="AO35" s="657"/>
      <c r="AP35" s="598" t="s">
        <v>8</v>
      </c>
      <c r="AQ35" s="599"/>
      <c r="AR35" s="599"/>
      <c r="AS35" s="599"/>
      <c r="AT35" s="599"/>
      <c r="AU35" s="599"/>
      <c r="AV35" s="599"/>
      <c r="AW35" s="599"/>
      <c r="AX35" s="599"/>
      <c r="AY35" s="599"/>
      <c r="AZ35" s="599"/>
      <c r="BA35" s="599"/>
      <c r="BB35" s="599"/>
      <c r="BC35" s="599"/>
      <c r="BD35" s="599"/>
      <c r="BE35" s="600"/>
      <c r="BF35" s="45"/>
    </row>
    <row r="36" spans="1:58" s="43" customFormat="1" ht="17.25" customHeight="1" thickBot="1">
      <c r="A36" s="44"/>
      <c r="B36" s="44"/>
      <c r="C36" s="604"/>
      <c r="D36" s="605"/>
      <c r="E36" s="606"/>
      <c r="F36" s="613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5"/>
      <c r="T36" s="632"/>
      <c r="U36" s="633"/>
      <c r="V36" s="632"/>
      <c r="W36" s="633"/>
      <c r="X36" s="785"/>
      <c r="Y36" s="786"/>
      <c r="Z36" s="789"/>
      <c r="AA36" s="790"/>
      <c r="AB36" s="624"/>
      <c r="AC36" s="625"/>
      <c r="AD36" s="637"/>
      <c r="AE36" s="588"/>
      <c r="AF36" s="670"/>
      <c r="AG36" s="671"/>
      <c r="AH36" s="587"/>
      <c r="AI36" s="588"/>
      <c r="AJ36" s="593"/>
      <c r="AK36" s="594"/>
      <c r="AL36" s="587"/>
      <c r="AM36" s="588"/>
      <c r="AN36" s="656"/>
      <c r="AO36" s="657"/>
      <c r="AP36" s="567">
        <v>1</v>
      </c>
      <c r="AQ36" s="568"/>
      <c r="AR36" s="580">
        <v>2</v>
      </c>
      <c r="AS36" s="568"/>
      <c r="AT36" s="567">
        <v>3</v>
      </c>
      <c r="AU36" s="568"/>
      <c r="AV36" s="580">
        <v>4</v>
      </c>
      <c r="AW36" s="568"/>
      <c r="AX36" s="567">
        <v>5</v>
      </c>
      <c r="AY36" s="568"/>
      <c r="AZ36" s="580">
        <v>6</v>
      </c>
      <c r="BA36" s="568"/>
      <c r="BB36" s="567">
        <v>7</v>
      </c>
      <c r="BC36" s="568"/>
      <c r="BD36" s="567">
        <v>8</v>
      </c>
      <c r="BE36" s="568"/>
      <c r="BF36" s="45"/>
    </row>
    <row r="37" spans="1:58" s="43" customFormat="1" ht="24" customHeight="1" thickBot="1">
      <c r="A37" s="44"/>
      <c r="B37" s="44"/>
      <c r="C37" s="604"/>
      <c r="D37" s="605"/>
      <c r="E37" s="606"/>
      <c r="F37" s="613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5"/>
      <c r="T37" s="632"/>
      <c r="U37" s="633"/>
      <c r="V37" s="632"/>
      <c r="W37" s="633"/>
      <c r="X37" s="785"/>
      <c r="Y37" s="786"/>
      <c r="Z37" s="789"/>
      <c r="AA37" s="790"/>
      <c r="AB37" s="624"/>
      <c r="AC37" s="625"/>
      <c r="AD37" s="637"/>
      <c r="AE37" s="588"/>
      <c r="AF37" s="670"/>
      <c r="AG37" s="671"/>
      <c r="AH37" s="587"/>
      <c r="AI37" s="588"/>
      <c r="AJ37" s="593"/>
      <c r="AK37" s="594"/>
      <c r="AL37" s="587"/>
      <c r="AM37" s="588"/>
      <c r="AN37" s="656"/>
      <c r="AO37" s="657"/>
      <c r="AP37" s="569" t="s">
        <v>7</v>
      </c>
      <c r="AQ37" s="570"/>
      <c r="AR37" s="570"/>
      <c r="AS37" s="570"/>
      <c r="AT37" s="570"/>
      <c r="AU37" s="570"/>
      <c r="AV37" s="570"/>
      <c r="AW37" s="570"/>
      <c r="AX37" s="570"/>
      <c r="AY37" s="570"/>
      <c r="AZ37" s="570"/>
      <c r="BA37" s="570"/>
      <c r="BB37" s="570"/>
      <c r="BC37" s="570"/>
      <c r="BD37" s="570"/>
      <c r="BE37" s="571"/>
      <c r="BF37" s="45"/>
    </row>
    <row r="38" spans="1:58" s="43" customFormat="1" ht="19.5" customHeight="1" thickBot="1">
      <c r="A38" s="44"/>
      <c r="B38" s="44"/>
      <c r="C38" s="607"/>
      <c r="D38" s="608"/>
      <c r="E38" s="609"/>
      <c r="F38" s="616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7"/>
      <c r="R38" s="617"/>
      <c r="S38" s="618"/>
      <c r="T38" s="634"/>
      <c r="U38" s="635"/>
      <c r="V38" s="634"/>
      <c r="W38" s="635"/>
      <c r="X38" s="787"/>
      <c r="Y38" s="788"/>
      <c r="Z38" s="791"/>
      <c r="AA38" s="792"/>
      <c r="AB38" s="626"/>
      <c r="AC38" s="627"/>
      <c r="AD38" s="638"/>
      <c r="AE38" s="590"/>
      <c r="AF38" s="672"/>
      <c r="AG38" s="673"/>
      <c r="AH38" s="589"/>
      <c r="AI38" s="590"/>
      <c r="AJ38" s="595"/>
      <c r="AK38" s="596"/>
      <c r="AL38" s="589"/>
      <c r="AM38" s="590"/>
      <c r="AN38" s="658"/>
      <c r="AO38" s="659"/>
      <c r="AP38" s="572">
        <v>18</v>
      </c>
      <c r="AQ38" s="573"/>
      <c r="AR38" s="574">
        <v>18</v>
      </c>
      <c r="AS38" s="573"/>
      <c r="AT38" s="572">
        <v>18</v>
      </c>
      <c r="AU38" s="573"/>
      <c r="AV38" s="574">
        <v>18</v>
      </c>
      <c r="AW38" s="573"/>
      <c r="AX38" s="572">
        <v>18</v>
      </c>
      <c r="AY38" s="573"/>
      <c r="AZ38" s="574">
        <v>18</v>
      </c>
      <c r="BA38" s="575"/>
      <c r="BB38" s="576">
        <v>18</v>
      </c>
      <c r="BC38" s="577"/>
      <c r="BD38" s="578">
        <v>9</v>
      </c>
      <c r="BE38" s="579"/>
      <c r="BF38" s="45"/>
    </row>
    <row r="39" spans="3:57" s="42" customFormat="1" ht="13.5" customHeight="1" thickBot="1">
      <c r="C39" s="561">
        <v>1</v>
      </c>
      <c r="D39" s="562"/>
      <c r="E39" s="563"/>
      <c r="F39" s="564">
        <v>2</v>
      </c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6"/>
      <c r="T39" s="556">
        <v>3</v>
      </c>
      <c r="U39" s="557"/>
      <c r="V39" s="556">
        <v>4</v>
      </c>
      <c r="W39" s="557"/>
      <c r="X39" s="556">
        <v>5</v>
      </c>
      <c r="Y39" s="557"/>
      <c r="Z39" s="556">
        <v>6</v>
      </c>
      <c r="AA39" s="557"/>
      <c r="AB39" s="556">
        <v>7</v>
      </c>
      <c r="AC39" s="557"/>
      <c r="AD39" s="556">
        <v>8</v>
      </c>
      <c r="AE39" s="557"/>
      <c r="AF39" s="556">
        <v>9</v>
      </c>
      <c r="AG39" s="557"/>
      <c r="AH39" s="556">
        <v>10</v>
      </c>
      <c r="AI39" s="557"/>
      <c r="AJ39" s="556">
        <v>11</v>
      </c>
      <c r="AK39" s="557"/>
      <c r="AL39" s="556">
        <v>12</v>
      </c>
      <c r="AM39" s="557"/>
      <c r="AN39" s="556">
        <v>13</v>
      </c>
      <c r="AO39" s="557"/>
      <c r="AP39" s="556">
        <v>14</v>
      </c>
      <c r="AQ39" s="557"/>
      <c r="AR39" s="556">
        <v>15</v>
      </c>
      <c r="AS39" s="557"/>
      <c r="AT39" s="556">
        <v>16</v>
      </c>
      <c r="AU39" s="557"/>
      <c r="AV39" s="556">
        <v>17</v>
      </c>
      <c r="AW39" s="557"/>
      <c r="AX39" s="556">
        <v>18</v>
      </c>
      <c r="AY39" s="557"/>
      <c r="AZ39" s="556">
        <v>19</v>
      </c>
      <c r="BA39" s="557"/>
      <c r="BB39" s="556">
        <v>20</v>
      </c>
      <c r="BC39" s="557"/>
      <c r="BD39" s="556">
        <v>21</v>
      </c>
      <c r="BE39" s="557"/>
    </row>
    <row r="40" spans="3:57" s="42" customFormat="1" ht="21" thickBot="1">
      <c r="C40" s="558" t="s">
        <v>134</v>
      </c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559"/>
      <c r="AF40" s="559"/>
      <c r="AG40" s="559"/>
      <c r="AH40" s="559"/>
      <c r="AI40" s="559"/>
      <c r="AJ40" s="559"/>
      <c r="AK40" s="559"/>
      <c r="AL40" s="559"/>
      <c r="AM40" s="559"/>
      <c r="AN40" s="559"/>
      <c r="AO40" s="559"/>
      <c r="AP40" s="559"/>
      <c r="AQ40" s="559"/>
      <c r="AR40" s="559"/>
      <c r="AS40" s="559"/>
      <c r="AT40" s="559"/>
      <c r="AU40" s="559"/>
      <c r="AV40" s="559"/>
      <c r="AW40" s="559"/>
      <c r="AX40" s="559"/>
      <c r="AY40" s="559"/>
      <c r="AZ40" s="559"/>
      <c r="BA40" s="559"/>
      <c r="BB40" s="559"/>
      <c r="BC40" s="559"/>
      <c r="BD40" s="559"/>
      <c r="BE40" s="560"/>
    </row>
    <row r="41" spans="3:57" s="9" customFormat="1" ht="21" thickBot="1">
      <c r="C41" s="935" t="s">
        <v>135</v>
      </c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414"/>
      <c r="AO41" s="414"/>
      <c r="AP41" s="414"/>
      <c r="AQ41" s="414"/>
      <c r="AR41" s="414"/>
      <c r="AS41" s="414"/>
      <c r="AT41" s="414"/>
      <c r="AU41" s="414"/>
      <c r="AV41" s="414"/>
      <c r="AW41" s="414"/>
      <c r="AX41" s="414"/>
      <c r="AY41" s="414"/>
      <c r="AZ41" s="414"/>
      <c r="BA41" s="414"/>
      <c r="BB41" s="414"/>
      <c r="BC41" s="414"/>
      <c r="BD41" s="414"/>
      <c r="BE41" s="936"/>
    </row>
    <row r="42" spans="3:57" s="240" customFormat="1" ht="20.25" customHeight="1">
      <c r="C42" s="535" t="s">
        <v>263</v>
      </c>
      <c r="D42" s="937"/>
      <c r="E42" s="938"/>
      <c r="F42" s="837" t="s">
        <v>249</v>
      </c>
      <c r="G42" s="838"/>
      <c r="H42" s="838"/>
      <c r="I42" s="838"/>
      <c r="J42" s="838"/>
      <c r="K42" s="838"/>
      <c r="L42" s="838"/>
      <c r="M42" s="838"/>
      <c r="N42" s="838"/>
      <c r="O42" s="838"/>
      <c r="P42" s="838"/>
      <c r="Q42" s="838"/>
      <c r="R42" s="838"/>
      <c r="S42" s="839"/>
      <c r="T42" s="531"/>
      <c r="U42" s="532"/>
      <c r="V42" s="532">
        <v>2</v>
      </c>
      <c r="W42" s="939"/>
      <c r="X42" s="940"/>
      <c r="Y42" s="941"/>
      <c r="Z42" s="942">
        <v>2</v>
      </c>
      <c r="AA42" s="943"/>
      <c r="AB42" s="531">
        <v>2</v>
      </c>
      <c r="AC42" s="532"/>
      <c r="AD42" s="931">
        <f aca="true" t="shared" si="1" ref="AD42:AD54">AB42*30</f>
        <v>60</v>
      </c>
      <c r="AE42" s="932"/>
      <c r="AF42" s="933">
        <f aca="true" t="shared" si="2" ref="AF42:AF54">+SUM(AH42:AM42)</f>
        <v>36</v>
      </c>
      <c r="AG42" s="485"/>
      <c r="AH42" s="524">
        <v>18</v>
      </c>
      <c r="AI42" s="524"/>
      <c r="AJ42" s="524">
        <v>18</v>
      </c>
      <c r="AK42" s="524"/>
      <c r="AL42" s="524"/>
      <c r="AM42" s="525"/>
      <c r="AN42" s="484">
        <f aca="true" t="shared" si="3" ref="AN42:AN54">AD42-AF42</f>
        <v>24</v>
      </c>
      <c r="AO42" s="934"/>
      <c r="AP42" s="526"/>
      <c r="AQ42" s="527"/>
      <c r="AR42" s="528">
        <v>2</v>
      </c>
      <c r="AS42" s="527"/>
      <c r="AT42" s="528"/>
      <c r="AU42" s="527"/>
      <c r="AV42" s="528"/>
      <c r="AW42" s="527"/>
      <c r="AX42" s="528"/>
      <c r="AY42" s="527"/>
      <c r="AZ42" s="528"/>
      <c r="BA42" s="527"/>
      <c r="BB42" s="528"/>
      <c r="BC42" s="527"/>
      <c r="BD42" s="528"/>
      <c r="BE42" s="539"/>
    </row>
    <row r="43" spans="3:57" s="240" customFormat="1" ht="20.25" customHeight="1">
      <c r="C43" s="831" t="s">
        <v>264</v>
      </c>
      <c r="D43" s="832"/>
      <c r="E43" s="833"/>
      <c r="F43" s="458" t="s">
        <v>265</v>
      </c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830"/>
      <c r="T43" s="461"/>
      <c r="U43" s="462"/>
      <c r="V43" s="462">
        <v>1</v>
      </c>
      <c r="W43" s="463"/>
      <c r="X43" s="865"/>
      <c r="Y43" s="866"/>
      <c r="Z43" s="867">
        <v>1</v>
      </c>
      <c r="AA43" s="868"/>
      <c r="AB43" s="461">
        <v>2</v>
      </c>
      <c r="AC43" s="462"/>
      <c r="AD43" s="863">
        <f t="shared" si="1"/>
        <v>60</v>
      </c>
      <c r="AE43" s="874"/>
      <c r="AF43" s="437">
        <f t="shared" si="2"/>
        <v>36</v>
      </c>
      <c r="AG43" s="354"/>
      <c r="AH43" s="452">
        <v>18</v>
      </c>
      <c r="AI43" s="452"/>
      <c r="AJ43" s="452">
        <v>18</v>
      </c>
      <c r="AK43" s="452"/>
      <c r="AL43" s="452"/>
      <c r="AM43" s="438"/>
      <c r="AN43" s="350">
        <f t="shared" si="3"/>
        <v>24</v>
      </c>
      <c r="AO43" s="351"/>
      <c r="AP43" s="518">
        <v>2</v>
      </c>
      <c r="AQ43" s="435"/>
      <c r="AR43" s="434"/>
      <c r="AS43" s="435"/>
      <c r="AT43" s="434"/>
      <c r="AU43" s="435"/>
      <c r="AV43" s="434"/>
      <c r="AW43" s="435"/>
      <c r="AX43" s="871"/>
      <c r="AY43" s="873"/>
      <c r="AZ43" s="871"/>
      <c r="BA43" s="873"/>
      <c r="BB43" s="871"/>
      <c r="BC43" s="873"/>
      <c r="BD43" s="871"/>
      <c r="BE43" s="872"/>
    </row>
    <row r="44" spans="3:57" s="240" customFormat="1" ht="20.25" customHeight="1">
      <c r="C44" s="831" t="s">
        <v>266</v>
      </c>
      <c r="D44" s="832"/>
      <c r="E44" s="833"/>
      <c r="F44" s="458" t="s">
        <v>250</v>
      </c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830"/>
      <c r="T44" s="461"/>
      <c r="U44" s="462"/>
      <c r="V44" s="462" t="s">
        <v>267</v>
      </c>
      <c r="W44" s="463"/>
      <c r="X44" s="865"/>
      <c r="Y44" s="866"/>
      <c r="Z44" s="867" t="s">
        <v>268</v>
      </c>
      <c r="AA44" s="868"/>
      <c r="AB44" s="461">
        <v>5</v>
      </c>
      <c r="AC44" s="462"/>
      <c r="AD44" s="863">
        <f t="shared" si="1"/>
        <v>150</v>
      </c>
      <c r="AE44" s="874"/>
      <c r="AF44" s="437">
        <f t="shared" si="2"/>
        <v>144</v>
      </c>
      <c r="AG44" s="354"/>
      <c r="AH44" s="452"/>
      <c r="AI44" s="452"/>
      <c r="AJ44" s="452">
        <v>144</v>
      </c>
      <c r="AK44" s="452"/>
      <c r="AL44" s="452"/>
      <c r="AM44" s="438"/>
      <c r="AN44" s="350">
        <f t="shared" si="3"/>
        <v>6</v>
      </c>
      <c r="AO44" s="351"/>
      <c r="AP44" s="518">
        <v>2</v>
      </c>
      <c r="AQ44" s="435"/>
      <c r="AR44" s="434">
        <v>2</v>
      </c>
      <c r="AS44" s="435"/>
      <c r="AT44" s="434">
        <v>2</v>
      </c>
      <c r="AU44" s="435"/>
      <c r="AV44" s="434">
        <v>2</v>
      </c>
      <c r="AW44" s="435"/>
      <c r="AX44" s="871"/>
      <c r="AY44" s="873"/>
      <c r="AZ44" s="871"/>
      <c r="BA44" s="873"/>
      <c r="BB44" s="871"/>
      <c r="BC44" s="873"/>
      <c r="BD44" s="871"/>
      <c r="BE44" s="872"/>
    </row>
    <row r="45" spans="3:57" s="240" customFormat="1" ht="20.25" customHeight="1">
      <c r="C45" s="831" t="s">
        <v>269</v>
      </c>
      <c r="D45" s="832"/>
      <c r="E45" s="833"/>
      <c r="F45" s="458" t="s">
        <v>80</v>
      </c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830"/>
      <c r="T45" s="461"/>
      <c r="U45" s="462"/>
      <c r="V45" s="462" t="s">
        <v>267</v>
      </c>
      <c r="W45" s="463"/>
      <c r="X45" s="865"/>
      <c r="Y45" s="866"/>
      <c r="Z45" s="867" t="s">
        <v>268</v>
      </c>
      <c r="AA45" s="868"/>
      <c r="AB45" s="461">
        <v>6</v>
      </c>
      <c r="AC45" s="462"/>
      <c r="AD45" s="863">
        <f t="shared" si="1"/>
        <v>180</v>
      </c>
      <c r="AE45" s="874"/>
      <c r="AF45" s="437">
        <f t="shared" si="2"/>
        <v>144</v>
      </c>
      <c r="AG45" s="354"/>
      <c r="AH45" s="452"/>
      <c r="AI45" s="452"/>
      <c r="AJ45" s="452">
        <v>144</v>
      </c>
      <c r="AK45" s="452"/>
      <c r="AL45" s="452"/>
      <c r="AM45" s="438"/>
      <c r="AN45" s="350">
        <f t="shared" si="3"/>
        <v>36</v>
      </c>
      <c r="AO45" s="351"/>
      <c r="AP45" s="518">
        <v>2</v>
      </c>
      <c r="AQ45" s="435"/>
      <c r="AR45" s="434">
        <v>2</v>
      </c>
      <c r="AS45" s="435"/>
      <c r="AT45" s="434">
        <v>2</v>
      </c>
      <c r="AU45" s="435"/>
      <c r="AV45" s="434">
        <v>2</v>
      </c>
      <c r="AW45" s="435"/>
      <c r="AX45" s="871"/>
      <c r="AY45" s="873"/>
      <c r="AZ45" s="871"/>
      <c r="BA45" s="873"/>
      <c r="BB45" s="871"/>
      <c r="BC45" s="873"/>
      <c r="BD45" s="871"/>
      <c r="BE45" s="872"/>
    </row>
    <row r="46" spans="3:57" s="240" customFormat="1" ht="20.25" customHeight="1">
      <c r="C46" s="831" t="s">
        <v>270</v>
      </c>
      <c r="D46" s="832"/>
      <c r="E46" s="833"/>
      <c r="F46" s="458" t="s">
        <v>79</v>
      </c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830"/>
      <c r="T46" s="461" t="s">
        <v>95</v>
      </c>
      <c r="U46" s="462"/>
      <c r="V46" s="462"/>
      <c r="W46" s="463"/>
      <c r="X46" s="865" t="s">
        <v>241</v>
      </c>
      <c r="Y46" s="866"/>
      <c r="Z46" s="867" t="s">
        <v>95</v>
      </c>
      <c r="AA46" s="868"/>
      <c r="AB46" s="461">
        <v>18</v>
      </c>
      <c r="AC46" s="462"/>
      <c r="AD46" s="863">
        <f t="shared" si="1"/>
        <v>540</v>
      </c>
      <c r="AE46" s="874"/>
      <c r="AF46" s="437">
        <f t="shared" si="2"/>
        <v>306</v>
      </c>
      <c r="AG46" s="354"/>
      <c r="AH46" s="452">
        <v>180</v>
      </c>
      <c r="AI46" s="452"/>
      <c r="AJ46" s="452">
        <v>126</v>
      </c>
      <c r="AK46" s="452"/>
      <c r="AL46" s="452"/>
      <c r="AM46" s="438"/>
      <c r="AN46" s="350">
        <f t="shared" si="3"/>
        <v>234</v>
      </c>
      <c r="AO46" s="351"/>
      <c r="AP46" s="518">
        <v>6</v>
      </c>
      <c r="AQ46" s="435"/>
      <c r="AR46" s="434">
        <v>6</v>
      </c>
      <c r="AS46" s="435"/>
      <c r="AT46" s="434">
        <v>5</v>
      </c>
      <c r="AU46" s="435"/>
      <c r="AV46" s="434"/>
      <c r="AW46" s="435"/>
      <c r="AX46" s="871"/>
      <c r="AY46" s="873"/>
      <c r="AZ46" s="871"/>
      <c r="BA46" s="873"/>
      <c r="BB46" s="871"/>
      <c r="BC46" s="873"/>
      <c r="BD46" s="871"/>
      <c r="BE46" s="872"/>
    </row>
    <row r="47" spans="3:57" s="240" customFormat="1" ht="20.25" customHeight="1">
      <c r="C47" s="831" t="s">
        <v>271</v>
      </c>
      <c r="D47" s="832"/>
      <c r="E47" s="833"/>
      <c r="F47" s="458" t="s">
        <v>272</v>
      </c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830"/>
      <c r="T47" s="461">
        <v>4</v>
      </c>
      <c r="U47" s="462"/>
      <c r="V47" s="462"/>
      <c r="W47" s="463"/>
      <c r="X47" s="865"/>
      <c r="Y47" s="866"/>
      <c r="Z47" s="867">
        <v>4</v>
      </c>
      <c r="AA47" s="868"/>
      <c r="AB47" s="461">
        <v>5</v>
      </c>
      <c r="AC47" s="462"/>
      <c r="AD47" s="863">
        <f t="shared" si="1"/>
        <v>150</v>
      </c>
      <c r="AE47" s="874"/>
      <c r="AF47" s="437">
        <f t="shared" si="2"/>
        <v>72</v>
      </c>
      <c r="AG47" s="354"/>
      <c r="AH47" s="452">
        <v>36</v>
      </c>
      <c r="AI47" s="452"/>
      <c r="AJ47" s="452">
        <v>36</v>
      </c>
      <c r="AK47" s="452"/>
      <c r="AL47" s="452"/>
      <c r="AM47" s="438"/>
      <c r="AN47" s="350">
        <f t="shared" si="3"/>
        <v>78</v>
      </c>
      <c r="AO47" s="351"/>
      <c r="AP47" s="518"/>
      <c r="AQ47" s="435"/>
      <c r="AR47" s="434"/>
      <c r="AS47" s="435"/>
      <c r="AT47" s="434"/>
      <c r="AU47" s="435"/>
      <c r="AV47" s="434">
        <v>4</v>
      </c>
      <c r="AW47" s="435"/>
      <c r="AX47" s="871"/>
      <c r="AY47" s="873"/>
      <c r="AZ47" s="871"/>
      <c r="BA47" s="873"/>
      <c r="BB47" s="871"/>
      <c r="BC47" s="873"/>
      <c r="BD47" s="871"/>
      <c r="BE47" s="872"/>
    </row>
    <row r="48" spans="3:57" s="240" customFormat="1" ht="20.25" customHeight="1">
      <c r="C48" s="831" t="s">
        <v>273</v>
      </c>
      <c r="D48" s="832"/>
      <c r="E48" s="833"/>
      <c r="F48" s="458" t="s">
        <v>6</v>
      </c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830"/>
      <c r="T48" s="461">
        <v>1.2</v>
      </c>
      <c r="U48" s="462"/>
      <c r="V48" s="462"/>
      <c r="W48" s="463"/>
      <c r="X48" s="865">
        <v>1.2</v>
      </c>
      <c r="Y48" s="866"/>
      <c r="Z48" s="867" t="s">
        <v>241</v>
      </c>
      <c r="AA48" s="868"/>
      <c r="AB48" s="461">
        <v>10</v>
      </c>
      <c r="AC48" s="462"/>
      <c r="AD48" s="863">
        <f t="shared" si="1"/>
        <v>300</v>
      </c>
      <c r="AE48" s="874"/>
      <c r="AF48" s="437">
        <f t="shared" si="2"/>
        <v>144</v>
      </c>
      <c r="AG48" s="354"/>
      <c r="AH48" s="452">
        <v>72</v>
      </c>
      <c r="AI48" s="452"/>
      <c r="AJ48" s="452">
        <v>18</v>
      </c>
      <c r="AK48" s="452"/>
      <c r="AL48" s="452">
        <v>54</v>
      </c>
      <c r="AM48" s="438"/>
      <c r="AN48" s="350">
        <f t="shared" si="3"/>
        <v>156</v>
      </c>
      <c r="AO48" s="351"/>
      <c r="AP48" s="518">
        <v>4</v>
      </c>
      <c r="AQ48" s="435"/>
      <c r="AR48" s="434">
        <v>4</v>
      </c>
      <c r="AS48" s="435"/>
      <c r="AT48" s="434"/>
      <c r="AU48" s="435"/>
      <c r="AV48" s="434"/>
      <c r="AW48" s="435"/>
      <c r="AX48" s="871"/>
      <c r="AY48" s="873"/>
      <c r="AZ48" s="871"/>
      <c r="BA48" s="873"/>
      <c r="BB48" s="871"/>
      <c r="BC48" s="873"/>
      <c r="BD48" s="871"/>
      <c r="BE48" s="872"/>
    </row>
    <row r="49" spans="3:57" s="240" customFormat="1" ht="20.25" customHeight="1">
      <c r="C49" s="831" t="s">
        <v>274</v>
      </c>
      <c r="D49" s="832"/>
      <c r="E49" s="833"/>
      <c r="F49" s="458" t="s">
        <v>275</v>
      </c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830"/>
      <c r="T49" s="461"/>
      <c r="U49" s="462"/>
      <c r="V49" s="462" t="s">
        <v>276</v>
      </c>
      <c r="W49" s="463"/>
      <c r="X49" s="865">
        <v>3.4</v>
      </c>
      <c r="Y49" s="866"/>
      <c r="Z49" s="867">
        <v>3.4</v>
      </c>
      <c r="AA49" s="868"/>
      <c r="AB49" s="461">
        <v>6</v>
      </c>
      <c r="AC49" s="462"/>
      <c r="AD49" s="863">
        <f t="shared" si="1"/>
        <v>180</v>
      </c>
      <c r="AE49" s="874"/>
      <c r="AF49" s="437">
        <f t="shared" si="2"/>
        <v>108</v>
      </c>
      <c r="AG49" s="354"/>
      <c r="AH49" s="452">
        <v>54</v>
      </c>
      <c r="AI49" s="452"/>
      <c r="AJ49" s="452">
        <v>18</v>
      </c>
      <c r="AK49" s="452"/>
      <c r="AL49" s="452">
        <v>36</v>
      </c>
      <c r="AM49" s="438"/>
      <c r="AN49" s="350">
        <f t="shared" si="3"/>
        <v>72</v>
      </c>
      <c r="AO49" s="351"/>
      <c r="AP49" s="518"/>
      <c r="AQ49" s="435"/>
      <c r="AR49" s="434"/>
      <c r="AS49" s="435"/>
      <c r="AT49" s="434">
        <v>3</v>
      </c>
      <c r="AU49" s="435"/>
      <c r="AV49" s="434">
        <v>3</v>
      </c>
      <c r="AW49" s="435"/>
      <c r="AX49" s="871"/>
      <c r="AY49" s="873"/>
      <c r="AZ49" s="871"/>
      <c r="BA49" s="873"/>
      <c r="BB49" s="871"/>
      <c r="BC49" s="873"/>
      <c r="BD49" s="871"/>
      <c r="BE49" s="872"/>
    </row>
    <row r="50" spans="3:57" s="240" customFormat="1" ht="20.25" customHeight="1">
      <c r="C50" s="831" t="s">
        <v>277</v>
      </c>
      <c r="D50" s="832"/>
      <c r="E50" s="833"/>
      <c r="F50" s="458" t="s">
        <v>278</v>
      </c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830"/>
      <c r="T50" s="461">
        <v>3</v>
      </c>
      <c r="U50" s="462"/>
      <c r="V50" s="462"/>
      <c r="W50" s="463"/>
      <c r="X50" s="865">
        <v>3</v>
      </c>
      <c r="Y50" s="866"/>
      <c r="Z50" s="867">
        <v>3</v>
      </c>
      <c r="AA50" s="868"/>
      <c r="AB50" s="461">
        <v>4</v>
      </c>
      <c r="AC50" s="462"/>
      <c r="AD50" s="863">
        <f t="shared" si="1"/>
        <v>120</v>
      </c>
      <c r="AE50" s="874"/>
      <c r="AF50" s="437">
        <f t="shared" si="2"/>
        <v>54</v>
      </c>
      <c r="AG50" s="354"/>
      <c r="AH50" s="452">
        <v>36</v>
      </c>
      <c r="AI50" s="452"/>
      <c r="AJ50" s="452">
        <v>18</v>
      </c>
      <c r="AK50" s="452"/>
      <c r="AL50" s="452"/>
      <c r="AM50" s="438"/>
      <c r="AN50" s="350">
        <f t="shared" si="3"/>
        <v>66</v>
      </c>
      <c r="AO50" s="351"/>
      <c r="AP50" s="518"/>
      <c r="AQ50" s="435"/>
      <c r="AR50" s="434"/>
      <c r="AS50" s="435"/>
      <c r="AT50" s="434">
        <v>3</v>
      </c>
      <c r="AU50" s="435"/>
      <c r="AV50" s="434"/>
      <c r="AW50" s="435"/>
      <c r="AX50" s="871"/>
      <c r="AY50" s="873"/>
      <c r="AZ50" s="871"/>
      <c r="BA50" s="873"/>
      <c r="BB50" s="871"/>
      <c r="BC50" s="873"/>
      <c r="BD50" s="871"/>
      <c r="BE50" s="872"/>
    </row>
    <row r="51" spans="3:57" s="240" customFormat="1" ht="20.25" customHeight="1">
      <c r="C51" s="831" t="s">
        <v>279</v>
      </c>
      <c r="D51" s="832"/>
      <c r="E51" s="833"/>
      <c r="F51" s="458" t="s">
        <v>151</v>
      </c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830"/>
      <c r="T51" s="461"/>
      <c r="U51" s="462"/>
      <c r="V51" s="462">
        <v>1</v>
      </c>
      <c r="W51" s="463"/>
      <c r="X51" s="865">
        <v>1</v>
      </c>
      <c r="Y51" s="866"/>
      <c r="Z51" s="867">
        <v>1</v>
      </c>
      <c r="AA51" s="868"/>
      <c r="AB51" s="461">
        <v>3</v>
      </c>
      <c r="AC51" s="462"/>
      <c r="AD51" s="863">
        <f t="shared" si="1"/>
        <v>90</v>
      </c>
      <c r="AE51" s="874"/>
      <c r="AF51" s="437">
        <f t="shared" si="2"/>
        <v>54</v>
      </c>
      <c r="AG51" s="354"/>
      <c r="AH51" s="452">
        <v>36</v>
      </c>
      <c r="AI51" s="452"/>
      <c r="AJ51" s="452"/>
      <c r="AK51" s="452"/>
      <c r="AL51" s="452">
        <v>18</v>
      </c>
      <c r="AM51" s="438"/>
      <c r="AN51" s="350">
        <f t="shared" si="3"/>
        <v>36</v>
      </c>
      <c r="AO51" s="351"/>
      <c r="AP51" s="518">
        <v>3</v>
      </c>
      <c r="AQ51" s="435"/>
      <c r="AR51" s="434"/>
      <c r="AS51" s="435"/>
      <c r="AT51" s="434"/>
      <c r="AU51" s="435"/>
      <c r="AV51" s="434"/>
      <c r="AW51" s="435"/>
      <c r="AX51" s="871"/>
      <c r="AY51" s="873"/>
      <c r="AZ51" s="871"/>
      <c r="BA51" s="873"/>
      <c r="BB51" s="871"/>
      <c r="BC51" s="873"/>
      <c r="BD51" s="871"/>
      <c r="BE51" s="872"/>
    </row>
    <row r="52" spans="3:57" s="240" customFormat="1" ht="20.25" customHeight="1">
      <c r="C52" s="831" t="s">
        <v>280</v>
      </c>
      <c r="D52" s="832"/>
      <c r="E52" s="833"/>
      <c r="F52" s="458" t="s">
        <v>252</v>
      </c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830"/>
      <c r="T52" s="461"/>
      <c r="U52" s="462"/>
      <c r="V52" s="462">
        <v>2</v>
      </c>
      <c r="W52" s="463"/>
      <c r="X52" s="865"/>
      <c r="Y52" s="866"/>
      <c r="Z52" s="867">
        <v>2</v>
      </c>
      <c r="AA52" s="868"/>
      <c r="AB52" s="461">
        <v>2</v>
      </c>
      <c r="AC52" s="462"/>
      <c r="AD52" s="863">
        <f t="shared" si="1"/>
        <v>60</v>
      </c>
      <c r="AE52" s="874"/>
      <c r="AF52" s="437">
        <f>+SUM(AH52:AM52)</f>
        <v>36</v>
      </c>
      <c r="AG52" s="354"/>
      <c r="AH52" s="452">
        <v>18</v>
      </c>
      <c r="AI52" s="452"/>
      <c r="AJ52" s="452"/>
      <c r="AK52" s="452"/>
      <c r="AL52" s="452">
        <v>18</v>
      </c>
      <c r="AM52" s="438"/>
      <c r="AN52" s="350">
        <f>AD52-AF52</f>
        <v>24</v>
      </c>
      <c r="AO52" s="351"/>
      <c r="AP52" s="518"/>
      <c r="AQ52" s="435"/>
      <c r="AR52" s="434">
        <v>2</v>
      </c>
      <c r="AS52" s="435"/>
      <c r="AT52" s="434"/>
      <c r="AU52" s="435"/>
      <c r="AV52" s="434"/>
      <c r="AW52" s="435"/>
      <c r="AX52" s="871"/>
      <c r="AY52" s="873"/>
      <c r="AZ52" s="871"/>
      <c r="BA52" s="873"/>
      <c r="BB52" s="871"/>
      <c r="BC52" s="873"/>
      <c r="BD52" s="871"/>
      <c r="BE52" s="872"/>
    </row>
    <row r="53" spans="3:57" s="240" customFormat="1" ht="20.25" customHeight="1">
      <c r="C53" s="831" t="s">
        <v>281</v>
      </c>
      <c r="D53" s="832"/>
      <c r="E53" s="833"/>
      <c r="F53" s="458" t="s">
        <v>282</v>
      </c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830"/>
      <c r="T53" s="461"/>
      <c r="U53" s="462"/>
      <c r="V53" s="462">
        <v>3</v>
      </c>
      <c r="W53" s="463"/>
      <c r="X53" s="865">
        <v>3</v>
      </c>
      <c r="Y53" s="866"/>
      <c r="Z53" s="867">
        <v>3</v>
      </c>
      <c r="AA53" s="868"/>
      <c r="AB53" s="461">
        <v>3</v>
      </c>
      <c r="AC53" s="462"/>
      <c r="AD53" s="863">
        <f t="shared" si="1"/>
        <v>90</v>
      </c>
      <c r="AE53" s="874"/>
      <c r="AF53" s="437">
        <f t="shared" si="2"/>
        <v>54</v>
      </c>
      <c r="AG53" s="354"/>
      <c r="AH53" s="452">
        <v>18</v>
      </c>
      <c r="AI53" s="452"/>
      <c r="AJ53" s="452"/>
      <c r="AK53" s="452"/>
      <c r="AL53" s="452">
        <v>36</v>
      </c>
      <c r="AM53" s="438"/>
      <c r="AN53" s="350">
        <f t="shared" si="3"/>
        <v>36</v>
      </c>
      <c r="AO53" s="351"/>
      <c r="AP53" s="518"/>
      <c r="AQ53" s="435"/>
      <c r="AR53" s="434"/>
      <c r="AS53" s="435"/>
      <c r="AT53" s="434">
        <v>3</v>
      </c>
      <c r="AU53" s="435"/>
      <c r="AV53" s="434"/>
      <c r="AW53" s="435"/>
      <c r="AX53" s="871"/>
      <c r="AY53" s="873"/>
      <c r="AZ53" s="871"/>
      <c r="BA53" s="873"/>
      <c r="BB53" s="871"/>
      <c r="BC53" s="873"/>
      <c r="BD53" s="871"/>
      <c r="BE53" s="872"/>
    </row>
    <row r="54" spans="3:57" s="240" customFormat="1" ht="20.25" customHeight="1">
      <c r="C54" s="831" t="s">
        <v>283</v>
      </c>
      <c r="D54" s="832"/>
      <c r="E54" s="833"/>
      <c r="F54" s="458" t="s">
        <v>254</v>
      </c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830"/>
      <c r="T54" s="461"/>
      <c r="U54" s="462"/>
      <c r="V54" s="462">
        <v>1</v>
      </c>
      <c r="W54" s="463"/>
      <c r="X54" s="865"/>
      <c r="Y54" s="866"/>
      <c r="Z54" s="867">
        <v>1</v>
      </c>
      <c r="AA54" s="868"/>
      <c r="AB54" s="461">
        <v>3</v>
      </c>
      <c r="AC54" s="462"/>
      <c r="AD54" s="863">
        <f t="shared" si="1"/>
        <v>90</v>
      </c>
      <c r="AE54" s="874"/>
      <c r="AF54" s="437">
        <f t="shared" si="2"/>
        <v>54</v>
      </c>
      <c r="AG54" s="354"/>
      <c r="AH54" s="452">
        <v>18</v>
      </c>
      <c r="AI54" s="452"/>
      <c r="AJ54" s="452"/>
      <c r="AK54" s="452"/>
      <c r="AL54" s="452">
        <v>36</v>
      </c>
      <c r="AM54" s="438"/>
      <c r="AN54" s="350">
        <f t="shared" si="3"/>
        <v>36</v>
      </c>
      <c r="AO54" s="351"/>
      <c r="AP54" s="518">
        <v>3</v>
      </c>
      <c r="AQ54" s="435"/>
      <c r="AR54" s="434"/>
      <c r="AS54" s="435"/>
      <c r="AT54" s="434"/>
      <c r="AU54" s="435"/>
      <c r="AV54" s="434"/>
      <c r="AW54" s="435"/>
      <c r="AX54" s="871"/>
      <c r="AY54" s="873"/>
      <c r="AZ54" s="871"/>
      <c r="BA54" s="873"/>
      <c r="BB54" s="871"/>
      <c r="BC54" s="873"/>
      <c r="BD54" s="871"/>
      <c r="BE54" s="872"/>
    </row>
    <row r="55" spans="3:57" s="240" customFormat="1" ht="20.25" customHeight="1">
      <c r="C55" s="831" t="s">
        <v>106</v>
      </c>
      <c r="D55" s="832"/>
      <c r="E55" s="833"/>
      <c r="F55" s="458" t="s">
        <v>5</v>
      </c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830"/>
      <c r="T55" s="461"/>
      <c r="U55" s="462"/>
      <c r="V55" s="462">
        <v>1</v>
      </c>
      <c r="W55" s="463"/>
      <c r="X55" s="865">
        <v>1</v>
      </c>
      <c r="Y55" s="866"/>
      <c r="Z55" s="867">
        <v>1</v>
      </c>
      <c r="AA55" s="868"/>
      <c r="AB55" s="461">
        <v>3</v>
      </c>
      <c r="AC55" s="462"/>
      <c r="AD55" s="863">
        <f>AB55*30</f>
        <v>90</v>
      </c>
      <c r="AE55" s="874"/>
      <c r="AF55" s="437">
        <f>+SUM(AH55:AM55)</f>
        <v>54</v>
      </c>
      <c r="AG55" s="354"/>
      <c r="AH55" s="452">
        <v>18</v>
      </c>
      <c r="AI55" s="452"/>
      <c r="AJ55" s="452"/>
      <c r="AK55" s="452"/>
      <c r="AL55" s="452">
        <v>36</v>
      </c>
      <c r="AM55" s="438"/>
      <c r="AN55" s="350">
        <f>AD55-AF55</f>
        <v>36</v>
      </c>
      <c r="AO55" s="351"/>
      <c r="AP55" s="518">
        <v>3</v>
      </c>
      <c r="AQ55" s="435"/>
      <c r="AR55" s="434"/>
      <c r="AS55" s="435"/>
      <c r="AT55" s="434"/>
      <c r="AU55" s="435"/>
      <c r="AV55" s="434"/>
      <c r="AW55" s="435"/>
      <c r="AX55" s="871"/>
      <c r="AY55" s="873"/>
      <c r="AZ55" s="871"/>
      <c r="BA55" s="873"/>
      <c r="BB55" s="871"/>
      <c r="BC55" s="873"/>
      <c r="BD55" s="871"/>
      <c r="BE55" s="872"/>
    </row>
    <row r="56" spans="3:57" s="240" customFormat="1" ht="20.25" customHeight="1">
      <c r="C56" s="831" t="s">
        <v>145</v>
      </c>
      <c r="D56" s="832"/>
      <c r="E56" s="833"/>
      <c r="F56" s="458" t="s">
        <v>221</v>
      </c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830"/>
      <c r="T56" s="461"/>
      <c r="U56" s="462"/>
      <c r="V56" s="462">
        <v>5</v>
      </c>
      <c r="W56" s="463"/>
      <c r="X56" s="865"/>
      <c r="Y56" s="866"/>
      <c r="Z56" s="867">
        <v>5</v>
      </c>
      <c r="AA56" s="868"/>
      <c r="AB56" s="461">
        <v>2</v>
      </c>
      <c r="AC56" s="462"/>
      <c r="AD56" s="863">
        <f>AB56*30</f>
        <v>60</v>
      </c>
      <c r="AE56" s="874"/>
      <c r="AF56" s="437">
        <f>AH56+AJ56+AL56</f>
        <v>36</v>
      </c>
      <c r="AG56" s="354"/>
      <c r="AH56" s="452">
        <v>18</v>
      </c>
      <c r="AI56" s="452"/>
      <c r="AJ56" s="452">
        <v>18</v>
      </c>
      <c r="AK56" s="452"/>
      <c r="AL56" s="452"/>
      <c r="AM56" s="438"/>
      <c r="AN56" s="350">
        <f>AD56-AF56</f>
        <v>24</v>
      </c>
      <c r="AO56" s="351"/>
      <c r="AP56" s="518"/>
      <c r="AQ56" s="435"/>
      <c r="AR56" s="434"/>
      <c r="AS56" s="435"/>
      <c r="AT56" s="434"/>
      <c r="AU56" s="435"/>
      <c r="AV56" s="434"/>
      <c r="AW56" s="435"/>
      <c r="AX56" s="871">
        <v>2</v>
      </c>
      <c r="AY56" s="873"/>
      <c r="AZ56" s="871"/>
      <c r="BA56" s="873"/>
      <c r="BB56" s="871"/>
      <c r="BC56" s="873"/>
      <c r="BD56" s="871"/>
      <c r="BE56" s="872"/>
    </row>
    <row r="57" spans="3:57" s="240" customFormat="1" ht="20.25">
      <c r="C57" s="831" t="s">
        <v>146</v>
      </c>
      <c r="D57" s="832"/>
      <c r="E57" s="833"/>
      <c r="F57" s="458" t="s">
        <v>78</v>
      </c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830"/>
      <c r="T57" s="461">
        <v>8</v>
      </c>
      <c r="U57" s="462"/>
      <c r="V57" s="462">
        <v>6</v>
      </c>
      <c r="W57" s="463"/>
      <c r="X57" s="865"/>
      <c r="Y57" s="866"/>
      <c r="Z57" s="867">
        <v>5.7</v>
      </c>
      <c r="AA57" s="868"/>
      <c r="AB57" s="461">
        <v>6</v>
      </c>
      <c r="AC57" s="462"/>
      <c r="AD57" s="863">
        <f>AB57*30</f>
        <v>180</v>
      </c>
      <c r="AE57" s="874"/>
      <c r="AF57" s="439">
        <f>AH57+AJ57+AL57</f>
        <v>126</v>
      </c>
      <c r="AG57" s="452"/>
      <c r="AH57" s="452"/>
      <c r="AI57" s="452"/>
      <c r="AJ57" s="452">
        <v>126</v>
      </c>
      <c r="AK57" s="452"/>
      <c r="AL57" s="452"/>
      <c r="AM57" s="438"/>
      <c r="AN57" s="455">
        <f>AD57-AF57</f>
        <v>54</v>
      </c>
      <c r="AO57" s="456"/>
      <c r="AP57" s="518"/>
      <c r="AQ57" s="435"/>
      <c r="AR57" s="434"/>
      <c r="AS57" s="435"/>
      <c r="AT57" s="434"/>
      <c r="AU57" s="435"/>
      <c r="AV57" s="434"/>
      <c r="AW57" s="435"/>
      <c r="AX57" s="434">
        <v>2</v>
      </c>
      <c r="AY57" s="435"/>
      <c r="AZ57" s="434">
        <v>2</v>
      </c>
      <c r="BA57" s="435"/>
      <c r="BB57" s="434">
        <v>2</v>
      </c>
      <c r="BC57" s="435"/>
      <c r="BD57" s="434">
        <v>2</v>
      </c>
      <c r="BE57" s="446"/>
    </row>
    <row r="58" spans="3:57" s="240" customFormat="1" ht="20.25">
      <c r="C58" s="831" t="s">
        <v>147</v>
      </c>
      <c r="D58" s="832"/>
      <c r="E58" s="833"/>
      <c r="F58" s="458" t="s">
        <v>98</v>
      </c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830"/>
      <c r="T58" s="461"/>
      <c r="U58" s="462"/>
      <c r="V58" s="462">
        <v>7</v>
      </c>
      <c r="W58" s="463"/>
      <c r="X58" s="865">
        <v>7</v>
      </c>
      <c r="Y58" s="866"/>
      <c r="Z58" s="867">
        <v>7</v>
      </c>
      <c r="AA58" s="868"/>
      <c r="AB58" s="461">
        <v>4</v>
      </c>
      <c r="AC58" s="462"/>
      <c r="AD58" s="863">
        <f>AB58*30</f>
        <v>120</v>
      </c>
      <c r="AE58" s="874"/>
      <c r="AF58" s="439">
        <f>AH58+AJ58+AL58</f>
        <v>72</v>
      </c>
      <c r="AG58" s="452"/>
      <c r="AH58" s="452">
        <v>36</v>
      </c>
      <c r="AI58" s="452"/>
      <c r="AJ58" s="452">
        <v>36</v>
      </c>
      <c r="AK58" s="452"/>
      <c r="AL58" s="452"/>
      <c r="AM58" s="438"/>
      <c r="AN58" s="455">
        <f>AD58-AF58</f>
        <v>48</v>
      </c>
      <c r="AO58" s="456"/>
      <c r="AP58" s="518"/>
      <c r="AQ58" s="435"/>
      <c r="AR58" s="434"/>
      <c r="AS58" s="435"/>
      <c r="AT58" s="434"/>
      <c r="AU58" s="435"/>
      <c r="AV58" s="434"/>
      <c r="AW58" s="435"/>
      <c r="AX58" s="434"/>
      <c r="AY58" s="435"/>
      <c r="AZ58" s="434"/>
      <c r="BA58" s="435"/>
      <c r="BB58" s="434">
        <v>4</v>
      </c>
      <c r="BC58" s="435"/>
      <c r="BD58" s="434"/>
      <c r="BE58" s="446"/>
    </row>
    <row r="59" spans="3:57" s="240" customFormat="1" ht="21" thickBot="1">
      <c r="C59" s="917" t="s">
        <v>148</v>
      </c>
      <c r="D59" s="918"/>
      <c r="E59" s="919"/>
      <c r="F59" s="920" t="s">
        <v>97</v>
      </c>
      <c r="G59" s="921"/>
      <c r="H59" s="921"/>
      <c r="I59" s="921"/>
      <c r="J59" s="921"/>
      <c r="K59" s="921"/>
      <c r="L59" s="921"/>
      <c r="M59" s="921"/>
      <c r="N59" s="921"/>
      <c r="O59" s="921"/>
      <c r="P59" s="921"/>
      <c r="Q59" s="921"/>
      <c r="R59" s="921"/>
      <c r="S59" s="922"/>
      <c r="T59" s="923"/>
      <c r="U59" s="913"/>
      <c r="V59" s="913">
        <v>7</v>
      </c>
      <c r="W59" s="924"/>
      <c r="X59" s="925">
        <v>7</v>
      </c>
      <c r="Y59" s="926"/>
      <c r="Z59" s="927">
        <v>7</v>
      </c>
      <c r="AA59" s="928"/>
      <c r="AB59" s="923">
        <v>4</v>
      </c>
      <c r="AC59" s="913"/>
      <c r="AD59" s="929">
        <f>AB59*30</f>
        <v>120</v>
      </c>
      <c r="AE59" s="930"/>
      <c r="AF59" s="849">
        <f>AH59+AJ59+AL59</f>
        <v>72</v>
      </c>
      <c r="AG59" s="912"/>
      <c r="AH59" s="913">
        <v>36</v>
      </c>
      <c r="AI59" s="913"/>
      <c r="AJ59" s="913">
        <v>28</v>
      </c>
      <c r="AK59" s="913"/>
      <c r="AL59" s="913">
        <v>8</v>
      </c>
      <c r="AM59" s="841"/>
      <c r="AN59" s="914">
        <f>AD59-AF59</f>
        <v>48</v>
      </c>
      <c r="AO59" s="915"/>
      <c r="AP59" s="916"/>
      <c r="AQ59" s="842"/>
      <c r="AR59" s="841"/>
      <c r="AS59" s="842"/>
      <c r="AT59" s="841"/>
      <c r="AU59" s="842"/>
      <c r="AV59" s="841"/>
      <c r="AW59" s="842"/>
      <c r="AX59" s="841"/>
      <c r="AY59" s="842"/>
      <c r="AZ59" s="841"/>
      <c r="BA59" s="842"/>
      <c r="BB59" s="841">
        <v>4</v>
      </c>
      <c r="BC59" s="842"/>
      <c r="BD59" s="841"/>
      <c r="BE59" s="858"/>
    </row>
    <row r="60" spans="3:57" s="241" customFormat="1" ht="21" thickBot="1">
      <c r="C60" s="904" t="s">
        <v>137</v>
      </c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6"/>
      <c r="T60" s="907">
        <v>6</v>
      </c>
      <c r="U60" s="908"/>
      <c r="V60" s="907">
        <f>COUNTA(V42:W59)+1</f>
        <v>15</v>
      </c>
      <c r="W60" s="908"/>
      <c r="X60" s="907">
        <f>COUNTA(X42:Y59)+3</f>
        <v>12</v>
      </c>
      <c r="Y60" s="908"/>
      <c r="Z60" s="907">
        <f>COUNTA(Z42:AA59)+5</f>
        <v>23</v>
      </c>
      <c r="AA60" s="908"/>
      <c r="AB60" s="909">
        <f>SUM(AB42:AC59)</f>
        <v>88</v>
      </c>
      <c r="AC60" s="910"/>
      <c r="AD60" s="900">
        <f>SUM(AD42:AE59)</f>
        <v>2640</v>
      </c>
      <c r="AE60" s="903"/>
      <c r="AF60" s="911">
        <f>SUM(AF42:AG59)</f>
        <v>1602</v>
      </c>
      <c r="AG60" s="903"/>
      <c r="AH60" s="900">
        <f>SUM(AH42:AI59)</f>
        <v>612</v>
      </c>
      <c r="AI60" s="903"/>
      <c r="AJ60" s="900">
        <f>SUM(AJ42:AK59)</f>
        <v>748</v>
      </c>
      <c r="AK60" s="903"/>
      <c r="AL60" s="900">
        <f>SUM(AL42:AM59)</f>
        <v>242</v>
      </c>
      <c r="AM60" s="903"/>
      <c r="AN60" s="900">
        <f>SUM(AN42:AO59)</f>
        <v>1038</v>
      </c>
      <c r="AO60" s="903"/>
      <c r="AP60" s="897">
        <f>SUM(AP42:AP59)</f>
        <v>25</v>
      </c>
      <c r="AQ60" s="898"/>
      <c r="AR60" s="897">
        <f>SUM(AR42:AR59)</f>
        <v>18</v>
      </c>
      <c r="AS60" s="898"/>
      <c r="AT60" s="897">
        <f>SUM(AT42:AT59)</f>
        <v>18</v>
      </c>
      <c r="AU60" s="898"/>
      <c r="AV60" s="897">
        <f>SUM(AV42:AV59)</f>
        <v>11</v>
      </c>
      <c r="AW60" s="898"/>
      <c r="AX60" s="897">
        <f>SUM(AX42:AX59)</f>
        <v>4</v>
      </c>
      <c r="AY60" s="898"/>
      <c r="AZ60" s="897">
        <f>SUM(AZ42:AZ59)</f>
        <v>2</v>
      </c>
      <c r="BA60" s="898"/>
      <c r="BB60" s="897">
        <f>SUM(BB42:BB59)</f>
        <v>10</v>
      </c>
      <c r="BC60" s="898"/>
      <c r="BD60" s="897">
        <f>SUM(BD42:BD59)</f>
        <v>2</v>
      </c>
      <c r="BE60" s="899"/>
    </row>
    <row r="61" spans="3:57" s="242" customFormat="1" ht="21" thickBot="1">
      <c r="C61" s="900" t="s">
        <v>136</v>
      </c>
      <c r="D61" s="901"/>
      <c r="E61" s="901"/>
      <c r="F61" s="901"/>
      <c r="G61" s="901"/>
      <c r="H61" s="901"/>
      <c r="I61" s="901"/>
      <c r="J61" s="901"/>
      <c r="K61" s="901"/>
      <c r="L61" s="901"/>
      <c r="M61" s="901"/>
      <c r="N61" s="901"/>
      <c r="O61" s="901"/>
      <c r="P61" s="901"/>
      <c r="Q61" s="901"/>
      <c r="R61" s="901"/>
      <c r="S61" s="901"/>
      <c r="T61" s="901"/>
      <c r="U61" s="901"/>
      <c r="V61" s="901"/>
      <c r="W61" s="901"/>
      <c r="X61" s="901"/>
      <c r="Y61" s="901"/>
      <c r="Z61" s="901"/>
      <c r="AA61" s="901"/>
      <c r="AB61" s="901"/>
      <c r="AC61" s="901"/>
      <c r="AD61" s="901"/>
      <c r="AE61" s="901"/>
      <c r="AF61" s="901"/>
      <c r="AG61" s="901"/>
      <c r="AH61" s="901"/>
      <c r="AI61" s="901"/>
      <c r="AJ61" s="901"/>
      <c r="AK61" s="901"/>
      <c r="AL61" s="901"/>
      <c r="AM61" s="901"/>
      <c r="AN61" s="901"/>
      <c r="AO61" s="901"/>
      <c r="AP61" s="901"/>
      <c r="AQ61" s="901"/>
      <c r="AR61" s="901"/>
      <c r="AS61" s="901"/>
      <c r="AT61" s="901"/>
      <c r="AU61" s="901"/>
      <c r="AV61" s="901"/>
      <c r="AW61" s="901"/>
      <c r="AX61" s="901"/>
      <c r="AY61" s="901"/>
      <c r="AZ61" s="901"/>
      <c r="BA61" s="901"/>
      <c r="BB61" s="901"/>
      <c r="BC61" s="901"/>
      <c r="BD61" s="901"/>
      <c r="BE61" s="902"/>
    </row>
    <row r="62" spans="3:57" s="240" customFormat="1" ht="20.25" customHeight="1">
      <c r="C62" s="884" t="s">
        <v>110</v>
      </c>
      <c r="D62" s="885"/>
      <c r="E62" s="886"/>
      <c r="F62" s="887" t="s">
        <v>284</v>
      </c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9"/>
      <c r="T62" s="890">
        <v>1.2</v>
      </c>
      <c r="U62" s="891"/>
      <c r="V62" s="891"/>
      <c r="W62" s="892"/>
      <c r="X62" s="893" t="s">
        <v>241</v>
      </c>
      <c r="Y62" s="894"/>
      <c r="Z62" s="895" t="s">
        <v>241</v>
      </c>
      <c r="AA62" s="896"/>
      <c r="AB62" s="890">
        <v>10</v>
      </c>
      <c r="AC62" s="891"/>
      <c r="AD62" s="876">
        <f aca="true" t="shared" si="4" ref="AD62:AD82">AB62*30</f>
        <v>300</v>
      </c>
      <c r="AE62" s="877"/>
      <c r="AF62" s="878">
        <f>+SUM(AH62:AM62)</f>
        <v>144</v>
      </c>
      <c r="AG62" s="879"/>
      <c r="AH62" s="880">
        <v>72</v>
      </c>
      <c r="AI62" s="880"/>
      <c r="AJ62" s="880"/>
      <c r="AK62" s="880"/>
      <c r="AL62" s="880">
        <v>72</v>
      </c>
      <c r="AM62" s="881"/>
      <c r="AN62" s="882">
        <f aca="true" t="shared" si="5" ref="AN62:AN82">AD62-AF62</f>
        <v>156</v>
      </c>
      <c r="AO62" s="883"/>
      <c r="AP62" s="875">
        <v>4</v>
      </c>
      <c r="AQ62" s="873"/>
      <c r="AR62" s="871">
        <v>4</v>
      </c>
      <c r="AS62" s="873"/>
      <c r="AT62" s="871"/>
      <c r="AU62" s="873"/>
      <c r="AV62" s="871"/>
      <c r="AW62" s="873"/>
      <c r="AX62" s="871"/>
      <c r="AY62" s="873"/>
      <c r="AZ62" s="871"/>
      <c r="BA62" s="873"/>
      <c r="BB62" s="871"/>
      <c r="BC62" s="873"/>
      <c r="BD62" s="871"/>
      <c r="BE62" s="872"/>
    </row>
    <row r="63" spans="3:57" s="240" customFormat="1" ht="20.25" customHeight="1">
      <c r="C63" s="884" t="s">
        <v>111</v>
      </c>
      <c r="D63" s="885"/>
      <c r="E63" s="886"/>
      <c r="F63" s="887" t="s">
        <v>96</v>
      </c>
      <c r="G63" s="888"/>
      <c r="H63" s="888"/>
      <c r="I63" s="888"/>
      <c r="J63" s="888"/>
      <c r="K63" s="888"/>
      <c r="L63" s="888"/>
      <c r="M63" s="888"/>
      <c r="N63" s="888"/>
      <c r="O63" s="888"/>
      <c r="P63" s="888"/>
      <c r="Q63" s="888"/>
      <c r="R63" s="888"/>
      <c r="S63" s="889"/>
      <c r="T63" s="890"/>
      <c r="U63" s="891"/>
      <c r="V63" s="891">
        <v>3</v>
      </c>
      <c r="W63" s="892"/>
      <c r="X63" s="893">
        <v>3</v>
      </c>
      <c r="Y63" s="894"/>
      <c r="Z63" s="895">
        <v>3</v>
      </c>
      <c r="AA63" s="896"/>
      <c r="AB63" s="890">
        <v>4</v>
      </c>
      <c r="AC63" s="891"/>
      <c r="AD63" s="876">
        <f t="shared" si="4"/>
        <v>120</v>
      </c>
      <c r="AE63" s="877"/>
      <c r="AF63" s="878">
        <f>+SUM(AH63:AM63)</f>
        <v>72</v>
      </c>
      <c r="AG63" s="879"/>
      <c r="AH63" s="880">
        <v>36</v>
      </c>
      <c r="AI63" s="880"/>
      <c r="AJ63" s="880">
        <v>18</v>
      </c>
      <c r="AK63" s="880"/>
      <c r="AL63" s="880">
        <v>18</v>
      </c>
      <c r="AM63" s="881"/>
      <c r="AN63" s="882">
        <f t="shared" si="5"/>
        <v>48</v>
      </c>
      <c r="AO63" s="883"/>
      <c r="AP63" s="875"/>
      <c r="AQ63" s="873"/>
      <c r="AR63" s="871"/>
      <c r="AS63" s="873"/>
      <c r="AT63" s="871">
        <v>4</v>
      </c>
      <c r="AU63" s="873"/>
      <c r="AV63" s="871"/>
      <c r="AW63" s="873"/>
      <c r="AX63" s="871"/>
      <c r="AY63" s="873"/>
      <c r="AZ63" s="871"/>
      <c r="BA63" s="873"/>
      <c r="BB63" s="871"/>
      <c r="BC63" s="873"/>
      <c r="BD63" s="871"/>
      <c r="BE63" s="872"/>
    </row>
    <row r="64" spans="3:57" s="240" customFormat="1" ht="20.25" customHeight="1">
      <c r="C64" s="337" t="s">
        <v>112</v>
      </c>
      <c r="D64" s="338"/>
      <c r="E64" s="339"/>
      <c r="F64" s="458" t="s">
        <v>179</v>
      </c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830"/>
      <c r="T64" s="461"/>
      <c r="U64" s="462"/>
      <c r="V64" s="462">
        <v>2</v>
      </c>
      <c r="W64" s="463"/>
      <c r="X64" s="865">
        <v>2</v>
      </c>
      <c r="Y64" s="866"/>
      <c r="Z64" s="867">
        <v>2</v>
      </c>
      <c r="AA64" s="868"/>
      <c r="AB64" s="461">
        <v>4</v>
      </c>
      <c r="AC64" s="462"/>
      <c r="AD64" s="863">
        <f t="shared" si="4"/>
        <v>120</v>
      </c>
      <c r="AE64" s="874"/>
      <c r="AF64" s="437">
        <f>+SUM(AH64:AM64)</f>
        <v>72</v>
      </c>
      <c r="AG64" s="354"/>
      <c r="AH64" s="452">
        <v>36</v>
      </c>
      <c r="AI64" s="452"/>
      <c r="AJ64" s="452"/>
      <c r="AK64" s="452"/>
      <c r="AL64" s="452">
        <v>36</v>
      </c>
      <c r="AM64" s="438"/>
      <c r="AN64" s="350">
        <f t="shared" si="5"/>
        <v>48</v>
      </c>
      <c r="AO64" s="351"/>
      <c r="AP64" s="518"/>
      <c r="AQ64" s="435"/>
      <c r="AR64" s="434">
        <v>4</v>
      </c>
      <c r="AS64" s="435"/>
      <c r="AT64" s="434"/>
      <c r="AU64" s="435"/>
      <c r="AV64" s="434"/>
      <c r="AW64" s="435"/>
      <c r="AX64" s="871"/>
      <c r="AY64" s="873"/>
      <c r="AZ64" s="871"/>
      <c r="BA64" s="873"/>
      <c r="BB64" s="871"/>
      <c r="BC64" s="873"/>
      <c r="BD64" s="871"/>
      <c r="BE64" s="872"/>
    </row>
    <row r="65" spans="3:57" s="240" customFormat="1" ht="20.25" customHeight="1">
      <c r="C65" s="337" t="s">
        <v>285</v>
      </c>
      <c r="D65" s="338"/>
      <c r="E65" s="339"/>
      <c r="F65" s="458" t="s">
        <v>177</v>
      </c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830"/>
      <c r="T65" s="461">
        <v>4</v>
      </c>
      <c r="U65" s="462"/>
      <c r="V65" s="462"/>
      <c r="W65" s="463"/>
      <c r="X65" s="865">
        <v>4</v>
      </c>
      <c r="Y65" s="866"/>
      <c r="Z65" s="867">
        <v>4</v>
      </c>
      <c r="AA65" s="868"/>
      <c r="AB65" s="461">
        <v>5</v>
      </c>
      <c r="AC65" s="462"/>
      <c r="AD65" s="863">
        <f t="shared" si="4"/>
        <v>150</v>
      </c>
      <c r="AE65" s="874"/>
      <c r="AF65" s="437">
        <f>+SUM(AH65:AM65)</f>
        <v>72</v>
      </c>
      <c r="AG65" s="354"/>
      <c r="AH65" s="452">
        <v>36</v>
      </c>
      <c r="AI65" s="452"/>
      <c r="AJ65" s="452">
        <v>18</v>
      </c>
      <c r="AK65" s="452"/>
      <c r="AL65" s="452">
        <v>18</v>
      </c>
      <c r="AM65" s="438"/>
      <c r="AN65" s="350">
        <f t="shared" si="5"/>
        <v>78</v>
      </c>
      <c r="AO65" s="351"/>
      <c r="AP65" s="518"/>
      <c r="AQ65" s="435"/>
      <c r="AR65" s="434"/>
      <c r="AS65" s="435"/>
      <c r="AT65" s="434"/>
      <c r="AU65" s="435"/>
      <c r="AV65" s="434">
        <v>4</v>
      </c>
      <c r="AW65" s="435"/>
      <c r="AX65" s="871"/>
      <c r="AY65" s="873"/>
      <c r="AZ65" s="871"/>
      <c r="BA65" s="873"/>
      <c r="BB65" s="871"/>
      <c r="BC65" s="873"/>
      <c r="BD65" s="871"/>
      <c r="BE65" s="872"/>
    </row>
    <row r="66" spans="3:57" s="240" customFormat="1" ht="20.25" customHeight="1">
      <c r="C66" s="827" t="s">
        <v>115</v>
      </c>
      <c r="D66" s="828"/>
      <c r="E66" s="829"/>
      <c r="F66" s="458" t="s">
        <v>178</v>
      </c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830"/>
      <c r="T66" s="461"/>
      <c r="U66" s="462"/>
      <c r="V66" s="462">
        <v>5</v>
      </c>
      <c r="W66" s="463"/>
      <c r="X66" s="865"/>
      <c r="Y66" s="866"/>
      <c r="Z66" s="867"/>
      <c r="AA66" s="868"/>
      <c r="AB66" s="461">
        <v>1</v>
      </c>
      <c r="AC66" s="462"/>
      <c r="AD66" s="863">
        <f t="shared" si="4"/>
        <v>30</v>
      </c>
      <c r="AE66" s="874"/>
      <c r="AF66" s="437"/>
      <c r="AG66" s="354"/>
      <c r="AH66" s="452"/>
      <c r="AI66" s="452"/>
      <c r="AJ66" s="452"/>
      <c r="AK66" s="452"/>
      <c r="AL66" s="452"/>
      <c r="AM66" s="438"/>
      <c r="AN66" s="350">
        <f t="shared" si="5"/>
        <v>30</v>
      </c>
      <c r="AO66" s="351"/>
      <c r="AP66" s="518"/>
      <c r="AQ66" s="435"/>
      <c r="AR66" s="434"/>
      <c r="AS66" s="435"/>
      <c r="AT66" s="434"/>
      <c r="AU66" s="435"/>
      <c r="AV66" s="434"/>
      <c r="AW66" s="435"/>
      <c r="AX66" s="871"/>
      <c r="AY66" s="873"/>
      <c r="AZ66" s="871"/>
      <c r="BA66" s="873"/>
      <c r="BB66" s="871"/>
      <c r="BC66" s="873"/>
      <c r="BD66" s="871"/>
      <c r="BE66" s="872"/>
    </row>
    <row r="67" spans="3:57" s="240" customFormat="1" ht="20.25" customHeight="1">
      <c r="C67" s="337" t="s">
        <v>286</v>
      </c>
      <c r="D67" s="338"/>
      <c r="E67" s="339"/>
      <c r="F67" s="458" t="s">
        <v>258</v>
      </c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830"/>
      <c r="T67" s="461"/>
      <c r="U67" s="462"/>
      <c r="V67" s="462">
        <v>2</v>
      </c>
      <c r="W67" s="463"/>
      <c r="X67" s="865">
        <v>2</v>
      </c>
      <c r="Y67" s="866"/>
      <c r="Z67" s="867">
        <v>2</v>
      </c>
      <c r="AA67" s="868"/>
      <c r="AB67" s="461">
        <v>3</v>
      </c>
      <c r="AC67" s="462"/>
      <c r="AD67" s="863">
        <f t="shared" si="4"/>
        <v>90</v>
      </c>
      <c r="AE67" s="874"/>
      <c r="AF67" s="437">
        <f>+SUM(AH67:AM67)</f>
        <v>54</v>
      </c>
      <c r="AG67" s="354"/>
      <c r="AH67" s="452">
        <v>36</v>
      </c>
      <c r="AI67" s="452"/>
      <c r="AJ67" s="452"/>
      <c r="AK67" s="452"/>
      <c r="AL67" s="452">
        <v>18</v>
      </c>
      <c r="AM67" s="438"/>
      <c r="AN67" s="350">
        <f t="shared" si="5"/>
        <v>36</v>
      </c>
      <c r="AO67" s="351"/>
      <c r="AP67" s="518"/>
      <c r="AQ67" s="435"/>
      <c r="AR67" s="434">
        <v>3</v>
      </c>
      <c r="AS67" s="435"/>
      <c r="AT67" s="434"/>
      <c r="AU67" s="435"/>
      <c r="AV67" s="434"/>
      <c r="AW67" s="435"/>
      <c r="AX67" s="871"/>
      <c r="AY67" s="873"/>
      <c r="AZ67" s="871"/>
      <c r="BA67" s="873"/>
      <c r="BB67" s="871"/>
      <c r="BC67" s="873"/>
      <c r="BD67" s="871"/>
      <c r="BE67" s="872"/>
    </row>
    <row r="68" spans="3:57" s="240" customFormat="1" ht="20.25" customHeight="1">
      <c r="C68" s="337" t="s">
        <v>287</v>
      </c>
      <c r="D68" s="338"/>
      <c r="E68" s="339"/>
      <c r="F68" s="458" t="s">
        <v>288</v>
      </c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830"/>
      <c r="T68" s="461">
        <v>3</v>
      </c>
      <c r="U68" s="462"/>
      <c r="V68" s="462"/>
      <c r="W68" s="463"/>
      <c r="X68" s="865">
        <v>3</v>
      </c>
      <c r="Y68" s="866"/>
      <c r="Z68" s="867">
        <v>3</v>
      </c>
      <c r="AA68" s="868"/>
      <c r="AB68" s="461">
        <v>4</v>
      </c>
      <c r="AC68" s="462"/>
      <c r="AD68" s="863">
        <f t="shared" si="4"/>
        <v>120</v>
      </c>
      <c r="AE68" s="874"/>
      <c r="AF68" s="437">
        <f>AH68+AJ68+AL68</f>
        <v>54</v>
      </c>
      <c r="AG68" s="354"/>
      <c r="AH68" s="452">
        <v>36</v>
      </c>
      <c r="AI68" s="452"/>
      <c r="AJ68" s="452"/>
      <c r="AK68" s="452"/>
      <c r="AL68" s="452">
        <v>18</v>
      </c>
      <c r="AM68" s="438"/>
      <c r="AN68" s="350">
        <f t="shared" si="5"/>
        <v>66</v>
      </c>
      <c r="AO68" s="351"/>
      <c r="AP68" s="518"/>
      <c r="AQ68" s="435"/>
      <c r="AR68" s="434"/>
      <c r="AS68" s="435"/>
      <c r="AT68" s="434">
        <v>3</v>
      </c>
      <c r="AU68" s="435"/>
      <c r="AV68" s="434"/>
      <c r="AW68" s="435"/>
      <c r="AX68" s="871"/>
      <c r="AY68" s="873"/>
      <c r="AZ68" s="871"/>
      <c r="BA68" s="873"/>
      <c r="BB68" s="871"/>
      <c r="BC68" s="873"/>
      <c r="BD68" s="871"/>
      <c r="BE68" s="872"/>
    </row>
    <row r="69" spans="3:57" s="243" customFormat="1" ht="42" customHeight="1">
      <c r="C69" s="831" t="s">
        <v>289</v>
      </c>
      <c r="D69" s="832"/>
      <c r="E69" s="833"/>
      <c r="F69" s="458" t="s">
        <v>290</v>
      </c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830"/>
      <c r="T69" s="461"/>
      <c r="U69" s="462"/>
      <c r="V69" s="462">
        <v>4</v>
      </c>
      <c r="W69" s="463"/>
      <c r="X69" s="865"/>
      <c r="Y69" s="866"/>
      <c r="Z69" s="867"/>
      <c r="AA69" s="868"/>
      <c r="AB69" s="461">
        <v>1</v>
      </c>
      <c r="AC69" s="462"/>
      <c r="AD69" s="863">
        <f t="shared" si="4"/>
        <v>30</v>
      </c>
      <c r="AE69" s="864"/>
      <c r="AF69" s="350"/>
      <c r="AG69" s="354"/>
      <c r="AH69" s="462"/>
      <c r="AI69" s="462"/>
      <c r="AJ69" s="462"/>
      <c r="AK69" s="462"/>
      <c r="AL69" s="462"/>
      <c r="AM69" s="434"/>
      <c r="AN69" s="350">
        <f t="shared" si="5"/>
        <v>30</v>
      </c>
      <c r="AO69" s="351"/>
      <c r="AP69" s="435"/>
      <c r="AQ69" s="462"/>
      <c r="AR69" s="462"/>
      <c r="AS69" s="462"/>
      <c r="AT69" s="462"/>
      <c r="AU69" s="462"/>
      <c r="AV69" s="462"/>
      <c r="AW69" s="462"/>
      <c r="AX69" s="462"/>
      <c r="AY69" s="462"/>
      <c r="AZ69" s="462"/>
      <c r="BA69" s="462"/>
      <c r="BB69" s="462"/>
      <c r="BC69" s="462"/>
      <c r="BD69" s="462"/>
      <c r="BE69" s="463"/>
    </row>
    <row r="70" spans="3:57" s="243" customFormat="1" ht="20.25">
      <c r="C70" s="827" t="s">
        <v>118</v>
      </c>
      <c r="D70" s="828"/>
      <c r="E70" s="829"/>
      <c r="F70" s="443" t="s">
        <v>180</v>
      </c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5"/>
      <c r="T70" s="343">
        <v>6</v>
      </c>
      <c r="U70" s="335"/>
      <c r="V70" s="334">
        <v>5</v>
      </c>
      <c r="W70" s="336"/>
      <c r="X70" s="865">
        <v>5</v>
      </c>
      <c r="Y70" s="866"/>
      <c r="Z70" s="867">
        <v>5.6</v>
      </c>
      <c r="AA70" s="870"/>
      <c r="AB70" s="442">
        <v>8</v>
      </c>
      <c r="AC70" s="435"/>
      <c r="AD70" s="864">
        <f t="shared" si="4"/>
        <v>240</v>
      </c>
      <c r="AE70" s="869"/>
      <c r="AF70" s="436">
        <f>AH70+AJ70+AL70</f>
        <v>126</v>
      </c>
      <c r="AG70" s="437"/>
      <c r="AH70" s="438">
        <v>72</v>
      </c>
      <c r="AI70" s="439"/>
      <c r="AJ70" s="438">
        <v>18</v>
      </c>
      <c r="AK70" s="439"/>
      <c r="AL70" s="438">
        <v>36</v>
      </c>
      <c r="AM70" s="440"/>
      <c r="AN70" s="441">
        <f t="shared" si="5"/>
        <v>114</v>
      </c>
      <c r="AO70" s="440"/>
      <c r="AP70" s="343"/>
      <c r="AQ70" s="335"/>
      <c r="AR70" s="334"/>
      <c r="AS70" s="335"/>
      <c r="AT70" s="334"/>
      <c r="AU70" s="335"/>
      <c r="AV70" s="334"/>
      <c r="AW70" s="335"/>
      <c r="AX70" s="334">
        <v>3</v>
      </c>
      <c r="AY70" s="335"/>
      <c r="AZ70" s="334">
        <v>4</v>
      </c>
      <c r="BA70" s="335"/>
      <c r="BB70" s="334"/>
      <c r="BC70" s="335"/>
      <c r="BD70" s="334"/>
      <c r="BE70" s="336"/>
    </row>
    <row r="71" spans="3:57" s="243" customFormat="1" ht="42" customHeight="1">
      <c r="C71" s="831" t="s">
        <v>152</v>
      </c>
      <c r="D71" s="832"/>
      <c r="E71" s="833"/>
      <c r="F71" s="458" t="s">
        <v>291</v>
      </c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830"/>
      <c r="T71" s="461"/>
      <c r="U71" s="462"/>
      <c r="V71" s="462">
        <v>6</v>
      </c>
      <c r="W71" s="463"/>
      <c r="X71" s="865"/>
      <c r="Y71" s="866"/>
      <c r="Z71" s="867"/>
      <c r="AA71" s="868"/>
      <c r="AB71" s="461">
        <v>1.5</v>
      </c>
      <c r="AC71" s="462"/>
      <c r="AD71" s="863">
        <f t="shared" si="4"/>
        <v>45</v>
      </c>
      <c r="AE71" s="864"/>
      <c r="AF71" s="350"/>
      <c r="AG71" s="354"/>
      <c r="AH71" s="462"/>
      <c r="AI71" s="462"/>
      <c r="AJ71" s="462"/>
      <c r="AK71" s="462"/>
      <c r="AL71" s="462"/>
      <c r="AM71" s="434"/>
      <c r="AN71" s="350">
        <f t="shared" si="5"/>
        <v>45</v>
      </c>
      <c r="AO71" s="351"/>
      <c r="AP71" s="435"/>
      <c r="AQ71" s="462"/>
      <c r="AR71" s="462"/>
      <c r="AS71" s="462"/>
      <c r="AT71" s="462"/>
      <c r="AU71" s="462"/>
      <c r="AV71" s="462"/>
      <c r="AW71" s="462"/>
      <c r="AX71" s="462"/>
      <c r="AY71" s="462"/>
      <c r="AZ71" s="462"/>
      <c r="BA71" s="462"/>
      <c r="BB71" s="462"/>
      <c r="BC71" s="462"/>
      <c r="BD71" s="462"/>
      <c r="BE71" s="463"/>
    </row>
    <row r="72" spans="3:57" s="243" customFormat="1" ht="20.25">
      <c r="C72" s="827" t="s">
        <v>153</v>
      </c>
      <c r="D72" s="828"/>
      <c r="E72" s="829"/>
      <c r="F72" s="458" t="s">
        <v>182</v>
      </c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830"/>
      <c r="T72" s="461">
        <v>6</v>
      </c>
      <c r="U72" s="462"/>
      <c r="V72" s="462"/>
      <c r="W72" s="463"/>
      <c r="X72" s="865">
        <v>6</v>
      </c>
      <c r="Y72" s="866"/>
      <c r="Z72" s="867">
        <v>6</v>
      </c>
      <c r="AA72" s="868"/>
      <c r="AB72" s="461">
        <v>5</v>
      </c>
      <c r="AC72" s="462"/>
      <c r="AD72" s="863">
        <f t="shared" si="4"/>
        <v>150</v>
      </c>
      <c r="AE72" s="864"/>
      <c r="AF72" s="350">
        <f aca="true" t="shared" si="6" ref="AF72:AF80">AH72+AJ72+AL72</f>
        <v>72</v>
      </c>
      <c r="AG72" s="354"/>
      <c r="AH72" s="355">
        <v>36</v>
      </c>
      <c r="AI72" s="355"/>
      <c r="AJ72" s="355">
        <v>36</v>
      </c>
      <c r="AK72" s="355"/>
      <c r="AL72" s="462"/>
      <c r="AM72" s="434"/>
      <c r="AN72" s="350">
        <f t="shared" si="5"/>
        <v>78</v>
      </c>
      <c r="AO72" s="351"/>
      <c r="AP72" s="435"/>
      <c r="AQ72" s="462"/>
      <c r="AR72" s="462"/>
      <c r="AS72" s="462"/>
      <c r="AT72" s="462"/>
      <c r="AU72" s="462"/>
      <c r="AV72" s="462"/>
      <c r="AW72" s="462"/>
      <c r="AX72" s="462"/>
      <c r="AY72" s="462"/>
      <c r="AZ72" s="462">
        <v>4</v>
      </c>
      <c r="BA72" s="462"/>
      <c r="BB72" s="462"/>
      <c r="BC72" s="462"/>
      <c r="BD72" s="462"/>
      <c r="BE72" s="463"/>
    </row>
    <row r="73" spans="3:57" s="243" customFormat="1" ht="20.25">
      <c r="C73" s="827" t="s">
        <v>154</v>
      </c>
      <c r="D73" s="828"/>
      <c r="E73" s="829"/>
      <c r="F73" s="443" t="s">
        <v>183</v>
      </c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  <c r="R73" s="444"/>
      <c r="S73" s="445"/>
      <c r="T73" s="343"/>
      <c r="U73" s="335"/>
      <c r="V73" s="334">
        <v>5</v>
      </c>
      <c r="W73" s="336"/>
      <c r="X73" s="865">
        <v>5</v>
      </c>
      <c r="Y73" s="866"/>
      <c r="Z73" s="867">
        <v>5</v>
      </c>
      <c r="AA73" s="870"/>
      <c r="AB73" s="442">
        <v>3</v>
      </c>
      <c r="AC73" s="435"/>
      <c r="AD73" s="864">
        <f t="shared" si="4"/>
        <v>90</v>
      </c>
      <c r="AE73" s="869"/>
      <c r="AF73" s="436">
        <f>AH73+AJ73+AL73</f>
        <v>54</v>
      </c>
      <c r="AG73" s="437"/>
      <c r="AH73" s="438">
        <v>36</v>
      </c>
      <c r="AI73" s="439"/>
      <c r="AJ73" s="438">
        <v>18</v>
      </c>
      <c r="AK73" s="439"/>
      <c r="AL73" s="438"/>
      <c r="AM73" s="440"/>
      <c r="AN73" s="441">
        <f>AD73-AF73</f>
        <v>36</v>
      </c>
      <c r="AO73" s="440"/>
      <c r="AP73" s="343"/>
      <c r="AQ73" s="335"/>
      <c r="AR73" s="334"/>
      <c r="AS73" s="335"/>
      <c r="AT73" s="334"/>
      <c r="AU73" s="335"/>
      <c r="AV73" s="334"/>
      <c r="AW73" s="335"/>
      <c r="AX73" s="334">
        <v>3</v>
      </c>
      <c r="AY73" s="335"/>
      <c r="AZ73" s="334"/>
      <c r="BA73" s="335"/>
      <c r="BB73" s="334"/>
      <c r="BC73" s="335"/>
      <c r="BD73" s="334"/>
      <c r="BE73" s="336"/>
    </row>
    <row r="74" spans="3:57" s="41" customFormat="1" ht="20.25" customHeight="1">
      <c r="C74" s="827" t="s">
        <v>155</v>
      </c>
      <c r="D74" s="828"/>
      <c r="E74" s="829"/>
      <c r="F74" s="465" t="s">
        <v>184</v>
      </c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7"/>
      <c r="T74" s="457">
        <v>5</v>
      </c>
      <c r="U74" s="355"/>
      <c r="V74" s="355"/>
      <c r="W74" s="464"/>
      <c r="X74" s="344">
        <v>5</v>
      </c>
      <c r="Y74" s="345"/>
      <c r="Z74" s="346">
        <v>5</v>
      </c>
      <c r="AA74" s="468"/>
      <c r="AB74" s="457">
        <v>4.5</v>
      </c>
      <c r="AC74" s="355"/>
      <c r="AD74" s="352">
        <f t="shared" si="4"/>
        <v>135</v>
      </c>
      <c r="AE74" s="353"/>
      <c r="AF74" s="350">
        <f>AH74+AJ74+AL74</f>
        <v>72</v>
      </c>
      <c r="AG74" s="354"/>
      <c r="AH74" s="438">
        <v>36</v>
      </c>
      <c r="AI74" s="439"/>
      <c r="AJ74" s="438">
        <v>18</v>
      </c>
      <c r="AK74" s="439"/>
      <c r="AL74" s="355">
        <v>18</v>
      </c>
      <c r="AM74" s="356"/>
      <c r="AN74" s="350">
        <f>AD74-AF74</f>
        <v>63</v>
      </c>
      <c r="AO74" s="351"/>
      <c r="AP74" s="349"/>
      <c r="AQ74" s="355"/>
      <c r="AR74" s="355"/>
      <c r="AS74" s="355"/>
      <c r="AT74" s="355"/>
      <c r="AU74" s="355"/>
      <c r="AV74" s="355"/>
      <c r="AW74" s="355"/>
      <c r="AX74" s="355">
        <v>4</v>
      </c>
      <c r="AY74" s="355"/>
      <c r="AZ74" s="355"/>
      <c r="BA74" s="355"/>
      <c r="BB74" s="355"/>
      <c r="BC74" s="355"/>
      <c r="BD74" s="355"/>
      <c r="BE74" s="464"/>
    </row>
    <row r="75" spans="3:57" s="243" customFormat="1" ht="20.25">
      <c r="C75" s="827" t="s">
        <v>156</v>
      </c>
      <c r="D75" s="828"/>
      <c r="E75" s="829"/>
      <c r="F75" s="443" t="s">
        <v>185</v>
      </c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5"/>
      <c r="T75" s="343"/>
      <c r="U75" s="335"/>
      <c r="V75" s="334">
        <v>5</v>
      </c>
      <c r="W75" s="336"/>
      <c r="X75" s="865">
        <v>5</v>
      </c>
      <c r="Y75" s="866"/>
      <c r="Z75" s="867">
        <v>5</v>
      </c>
      <c r="AA75" s="870"/>
      <c r="AB75" s="442">
        <v>3</v>
      </c>
      <c r="AC75" s="435"/>
      <c r="AD75" s="864">
        <f t="shared" si="4"/>
        <v>90</v>
      </c>
      <c r="AE75" s="869"/>
      <c r="AF75" s="436">
        <f t="shared" si="6"/>
        <v>54</v>
      </c>
      <c r="AG75" s="437"/>
      <c r="AH75" s="438">
        <v>36</v>
      </c>
      <c r="AI75" s="439"/>
      <c r="AJ75" s="438">
        <v>18</v>
      </c>
      <c r="AK75" s="439"/>
      <c r="AL75" s="438"/>
      <c r="AM75" s="440"/>
      <c r="AN75" s="441">
        <f t="shared" si="5"/>
        <v>36</v>
      </c>
      <c r="AO75" s="440"/>
      <c r="AP75" s="343"/>
      <c r="AQ75" s="335"/>
      <c r="AR75" s="334"/>
      <c r="AS75" s="335"/>
      <c r="AT75" s="334"/>
      <c r="AU75" s="335"/>
      <c r="AV75" s="334"/>
      <c r="AW75" s="335"/>
      <c r="AX75" s="334">
        <v>3</v>
      </c>
      <c r="AY75" s="335"/>
      <c r="AZ75" s="334"/>
      <c r="BA75" s="335"/>
      <c r="BB75" s="334"/>
      <c r="BC75" s="335"/>
      <c r="BD75" s="334"/>
      <c r="BE75" s="336"/>
    </row>
    <row r="76" spans="3:57" s="243" customFormat="1" ht="20.25">
      <c r="C76" s="827" t="s">
        <v>160</v>
      </c>
      <c r="D76" s="828"/>
      <c r="E76" s="829"/>
      <c r="F76" s="443" t="s">
        <v>186</v>
      </c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445"/>
      <c r="T76" s="343">
        <v>6.7</v>
      </c>
      <c r="U76" s="335"/>
      <c r="V76" s="334"/>
      <c r="W76" s="336"/>
      <c r="X76" s="865">
        <v>6</v>
      </c>
      <c r="Y76" s="866"/>
      <c r="Z76" s="867">
        <v>6.7</v>
      </c>
      <c r="AA76" s="870"/>
      <c r="AB76" s="442">
        <v>10</v>
      </c>
      <c r="AC76" s="435"/>
      <c r="AD76" s="864">
        <f t="shared" si="4"/>
        <v>300</v>
      </c>
      <c r="AE76" s="869"/>
      <c r="AF76" s="436">
        <f t="shared" si="6"/>
        <v>144</v>
      </c>
      <c r="AG76" s="437"/>
      <c r="AH76" s="438">
        <v>72</v>
      </c>
      <c r="AI76" s="439"/>
      <c r="AJ76" s="438"/>
      <c r="AK76" s="439"/>
      <c r="AL76" s="438">
        <v>72</v>
      </c>
      <c r="AM76" s="440"/>
      <c r="AN76" s="441">
        <f t="shared" si="5"/>
        <v>156</v>
      </c>
      <c r="AO76" s="440"/>
      <c r="AP76" s="343"/>
      <c r="AQ76" s="335"/>
      <c r="AR76" s="334"/>
      <c r="AS76" s="335"/>
      <c r="AT76" s="334"/>
      <c r="AU76" s="335"/>
      <c r="AV76" s="334"/>
      <c r="AW76" s="335"/>
      <c r="AX76" s="334"/>
      <c r="AY76" s="335"/>
      <c r="AZ76" s="334">
        <v>4</v>
      </c>
      <c r="BA76" s="335"/>
      <c r="BB76" s="334">
        <v>4</v>
      </c>
      <c r="BC76" s="335"/>
      <c r="BD76" s="334"/>
      <c r="BE76" s="336"/>
    </row>
    <row r="77" spans="3:57" s="243" customFormat="1" ht="20.25">
      <c r="C77" s="827" t="s">
        <v>161</v>
      </c>
      <c r="D77" s="828"/>
      <c r="E77" s="829"/>
      <c r="F77" s="458" t="s">
        <v>187</v>
      </c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830"/>
      <c r="T77" s="461"/>
      <c r="U77" s="462"/>
      <c r="V77" s="462">
        <v>7</v>
      </c>
      <c r="W77" s="463"/>
      <c r="X77" s="865"/>
      <c r="Y77" s="866"/>
      <c r="Z77" s="867"/>
      <c r="AA77" s="868"/>
      <c r="AB77" s="461">
        <v>1</v>
      </c>
      <c r="AC77" s="462"/>
      <c r="AD77" s="863">
        <f t="shared" si="4"/>
        <v>30</v>
      </c>
      <c r="AE77" s="864"/>
      <c r="AF77" s="350"/>
      <c r="AG77" s="354"/>
      <c r="AH77" s="462"/>
      <c r="AI77" s="462"/>
      <c r="AJ77" s="462"/>
      <c r="AK77" s="462"/>
      <c r="AL77" s="462"/>
      <c r="AM77" s="434"/>
      <c r="AN77" s="350">
        <f t="shared" si="5"/>
        <v>30</v>
      </c>
      <c r="AO77" s="351"/>
      <c r="AP77" s="435"/>
      <c r="AQ77" s="462"/>
      <c r="AR77" s="462"/>
      <c r="AS77" s="462"/>
      <c r="AT77" s="462"/>
      <c r="AU77" s="462"/>
      <c r="AV77" s="462"/>
      <c r="AW77" s="462"/>
      <c r="AX77" s="462"/>
      <c r="AY77" s="462"/>
      <c r="AZ77" s="462"/>
      <c r="BA77" s="462"/>
      <c r="BB77" s="462"/>
      <c r="BC77" s="462"/>
      <c r="BD77" s="462"/>
      <c r="BE77" s="463"/>
    </row>
    <row r="78" spans="3:57" s="243" customFormat="1" ht="20.25">
      <c r="C78" s="827" t="s">
        <v>162</v>
      </c>
      <c r="D78" s="828"/>
      <c r="E78" s="829"/>
      <c r="F78" s="443" t="s">
        <v>188</v>
      </c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  <c r="S78" s="445"/>
      <c r="T78" s="343">
        <v>7</v>
      </c>
      <c r="U78" s="335"/>
      <c r="V78" s="334"/>
      <c r="W78" s="336"/>
      <c r="X78" s="865"/>
      <c r="Y78" s="866"/>
      <c r="Z78" s="867">
        <v>7</v>
      </c>
      <c r="AA78" s="870"/>
      <c r="AB78" s="442">
        <v>6.5</v>
      </c>
      <c r="AC78" s="435"/>
      <c r="AD78" s="864">
        <f t="shared" si="4"/>
        <v>195</v>
      </c>
      <c r="AE78" s="869"/>
      <c r="AF78" s="436">
        <f t="shared" si="6"/>
        <v>90</v>
      </c>
      <c r="AG78" s="437"/>
      <c r="AH78" s="438">
        <v>36</v>
      </c>
      <c r="AI78" s="439"/>
      <c r="AJ78" s="438">
        <v>36</v>
      </c>
      <c r="AK78" s="439"/>
      <c r="AL78" s="438">
        <v>18</v>
      </c>
      <c r="AM78" s="440"/>
      <c r="AN78" s="441">
        <f t="shared" si="5"/>
        <v>105</v>
      </c>
      <c r="AO78" s="440"/>
      <c r="AP78" s="343"/>
      <c r="AQ78" s="335"/>
      <c r="AR78" s="334"/>
      <c r="AS78" s="335"/>
      <c r="AT78" s="334"/>
      <c r="AU78" s="335"/>
      <c r="AV78" s="334"/>
      <c r="AW78" s="335"/>
      <c r="AX78" s="334"/>
      <c r="AY78" s="335"/>
      <c r="AZ78" s="334"/>
      <c r="BA78" s="335"/>
      <c r="BB78" s="334">
        <v>5</v>
      </c>
      <c r="BC78" s="335"/>
      <c r="BD78" s="334"/>
      <c r="BE78" s="336"/>
    </row>
    <row r="79" spans="3:57" s="243" customFormat="1" ht="42" customHeight="1">
      <c r="C79" s="827" t="s">
        <v>163</v>
      </c>
      <c r="D79" s="828"/>
      <c r="E79" s="829"/>
      <c r="F79" s="458" t="s">
        <v>189</v>
      </c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830"/>
      <c r="T79" s="461"/>
      <c r="U79" s="462"/>
      <c r="V79" s="462">
        <v>8</v>
      </c>
      <c r="W79" s="463"/>
      <c r="X79" s="865"/>
      <c r="Y79" s="866"/>
      <c r="Z79" s="867"/>
      <c r="AA79" s="868"/>
      <c r="AB79" s="461">
        <v>1</v>
      </c>
      <c r="AC79" s="462"/>
      <c r="AD79" s="863">
        <f t="shared" si="4"/>
        <v>30</v>
      </c>
      <c r="AE79" s="864"/>
      <c r="AF79" s="350"/>
      <c r="AG79" s="354"/>
      <c r="AH79" s="462"/>
      <c r="AI79" s="462"/>
      <c r="AJ79" s="462"/>
      <c r="AK79" s="462"/>
      <c r="AL79" s="462"/>
      <c r="AM79" s="434"/>
      <c r="AN79" s="350">
        <f t="shared" si="5"/>
        <v>30</v>
      </c>
      <c r="AO79" s="351"/>
      <c r="AP79" s="435"/>
      <c r="AQ79" s="462"/>
      <c r="AR79" s="462"/>
      <c r="AS79" s="462"/>
      <c r="AT79" s="462"/>
      <c r="AU79" s="462"/>
      <c r="AV79" s="462"/>
      <c r="AW79" s="462"/>
      <c r="AX79" s="462"/>
      <c r="AY79" s="462"/>
      <c r="AZ79" s="462"/>
      <c r="BA79" s="462"/>
      <c r="BB79" s="462"/>
      <c r="BC79" s="462"/>
      <c r="BD79" s="462"/>
      <c r="BE79" s="463"/>
    </row>
    <row r="80" spans="3:57" s="37" customFormat="1" ht="20.25">
      <c r="C80" s="337" t="s">
        <v>164</v>
      </c>
      <c r="D80" s="338"/>
      <c r="E80" s="339"/>
      <c r="F80" s="458" t="s">
        <v>190</v>
      </c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60"/>
      <c r="T80" s="461">
        <v>8</v>
      </c>
      <c r="U80" s="462"/>
      <c r="V80" s="462"/>
      <c r="W80" s="463"/>
      <c r="X80" s="461"/>
      <c r="Y80" s="462"/>
      <c r="Z80" s="462">
        <v>8</v>
      </c>
      <c r="AA80" s="434"/>
      <c r="AB80" s="450">
        <v>3.5</v>
      </c>
      <c r="AC80" s="451"/>
      <c r="AD80" s="352">
        <f t="shared" si="4"/>
        <v>105</v>
      </c>
      <c r="AE80" s="353"/>
      <c r="AF80" s="350">
        <f t="shared" si="6"/>
        <v>54</v>
      </c>
      <c r="AG80" s="354"/>
      <c r="AH80" s="452">
        <v>18</v>
      </c>
      <c r="AI80" s="452"/>
      <c r="AJ80" s="452">
        <v>18</v>
      </c>
      <c r="AK80" s="452"/>
      <c r="AL80" s="452">
        <v>18</v>
      </c>
      <c r="AM80" s="438"/>
      <c r="AN80" s="350">
        <f t="shared" si="5"/>
        <v>51</v>
      </c>
      <c r="AO80" s="351"/>
      <c r="AP80" s="442"/>
      <c r="AQ80" s="435"/>
      <c r="AR80" s="434"/>
      <c r="AS80" s="435"/>
      <c r="AT80" s="434"/>
      <c r="AU80" s="435"/>
      <c r="AV80" s="434"/>
      <c r="AW80" s="435"/>
      <c r="AX80" s="434"/>
      <c r="AY80" s="435"/>
      <c r="AZ80" s="434"/>
      <c r="BA80" s="435"/>
      <c r="BB80" s="434"/>
      <c r="BC80" s="435"/>
      <c r="BD80" s="434">
        <v>6</v>
      </c>
      <c r="BE80" s="446"/>
    </row>
    <row r="81" spans="3:57" s="41" customFormat="1" ht="20.25">
      <c r="C81" s="337" t="s">
        <v>165</v>
      </c>
      <c r="D81" s="338"/>
      <c r="E81" s="339"/>
      <c r="F81" s="465" t="s">
        <v>191</v>
      </c>
      <c r="G81" s="466"/>
      <c r="H81" s="466"/>
      <c r="I81" s="466"/>
      <c r="J81" s="466"/>
      <c r="K81" s="466"/>
      <c r="L81" s="466"/>
      <c r="M81" s="466"/>
      <c r="N81" s="466"/>
      <c r="O81" s="466"/>
      <c r="P81" s="466"/>
      <c r="Q81" s="466"/>
      <c r="R81" s="466"/>
      <c r="S81" s="467"/>
      <c r="T81" s="457"/>
      <c r="U81" s="355"/>
      <c r="V81" s="355">
        <v>8</v>
      </c>
      <c r="W81" s="464"/>
      <c r="X81" s="344"/>
      <c r="Y81" s="345"/>
      <c r="Z81" s="346"/>
      <c r="AA81" s="468"/>
      <c r="AB81" s="457">
        <v>6</v>
      </c>
      <c r="AC81" s="355"/>
      <c r="AD81" s="352">
        <f t="shared" si="4"/>
        <v>180</v>
      </c>
      <c r="AE81" s="353"/>
      <c r="AF81" s="350"/>
      <c r="AG81" s="354"/>
      <c r="AH81" s="355"/>
      <c r="AI81" s="355"/>
      <c r="AJ81" s="355"/>
      <c r="AK81" s="355"/>
      <c r="AL81" s="355"/>
      <c r="AM81" s="356"/>
      <c r="AN81" s="455">
        <f t="shared" si="5"/>
        <v>180</v>
      </c>
      <c r="AO81" s="456"/>
      <c r="AP81" s="349"/>
      <c r="AQ81" s="355"/>
      <c r="AR81" s="355"/>
      <c r="AS81" s="355"/>
      <c r="AT81" s="355"/>
      <c r="AU81" s="355"/>
      <c r="AV81" s="355"/>
      <c r="AW81" s="355"/>
      <c r="AX81" s="355"/>
      <c r="AY81" s="355"/>
      <c r="AZ81" s="355"/>
      <c r="BA81" s="355"/>
      <c r="BB81" s="355"/>
      <c r="BC81" s="355"/>
      <c r="BD81" s="324" t="s">
        <v>99</v>
      </c>
      <c r="BE81" s="326"/>
    </row>
    <row r="82" spans="3:57" s="41" customFormat="1" ht="21" thickBot="1">
      <c r="C82" s="852" t="s">
        <v>292</v>
      </c>
      <c r="D82" s="853"/>
      <c r="E82" s="854"/>
      <c r="F82" s="855" t="s">
        <v>4</v>
      </c>
      <c r="G82" s="856"/>
      <c r="H82" s="856"/>
      <c r="I82" s="856"/>
      <c r="J82" s="856"/>
      <c r="K82" s="856"/>
      <c r="L82" s="856"/>
      <c r="M82" s="856"/>
      <c r="N82" s="856"/>
      <c r="O82" s="856"/>
      <c r="P82" s="856"/>
      <c r="Q82" s="856"/>
      <c r="R82" s="856"/>
      <c r="S82" s="857"/>
      <c r="T82" s="845"/>
      <c r="U82" s="842"/>
      <c r="V82" s="841"/>
      <c r="W82" s="858"/>
      <c r="X82" s="859"/>
      <c r="Y82" s="860"/>
      <c r="Z82" s="861"/>
      <c r="AA82" s="862"/>
      <c r="AB82" s="845">
        <v>6</v>
      </c>
      <c r="AC82" s="842"/>
      <c r="AD82" s="846">
        <f t="shared" si="4"/>
        <v>180</v>
      </c>
      <c r="AE82" s="847"/>
      <c r="AF82" s="848"/>
      <c r="AG82" s="849"/>
      <c r="AH82" s="850"/>
      <c r="AI82" s="851"/>
      <c r="AJ82" s="850"/>
      <c r="AK82" s="851"/>
      <c r="AL82" s="850"/>
      <c r="AM82" s="844"/>
      <c r="AN82" s="843">
        <f t="shared" si="5"/>
        <v>180</v>
      </c>
      <c r="AO82" s="844"/>
      <c r="AP82" s="845"/>
      <c r="AQ82" s="842"/>
      <c r="AR82" s="841"/>
      <c r="AS82" s="842"/>
      <c r="AT82" s="841"/>
      <c r="AU82" s="842"/>
      <c r="AV82" s="841"/>
      <c r="AW82" s="842"/>
      <c r="AX82" s="841"/>
      <c r="AY82" s="842"/>
      <c r="AZ82" s="841"/>
      <c r="BA82" s="842"/>
      <c r="BB82" s="841"/>
      <c r="BC82" s="842"/>
      <c r="BD82" s="427" t="s">
        <v>99</v>
      </c>
      <c r="BE82" s="428"/>
    </row>
    <row r="83" spans="3:57" s="38" customFormat="1" ht="21" thickBot="1">
      <c r="C83" s="429" t="s">
        <v>138</v>
      </c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  <c r="Q83" s="430"/>
      <c r="R83" s="430"/>
      <c r="S83" s="431"/>
      <c r="T83" s="432">
        <f>COUNTA(T64:U82)+3</f>
        <v>11</v>
      </c>
      <c r="U83" s="433"/>
      <c r="V83" s="432">
        <f>COUNTA(V64:W82)</f>
        <v>11</v>
      </c>
      <c r="W83" s="433"/>
      <c r="X83" s="432">
        <f>COUNTA(X64:Y82)+1</f>
        <v>11</v>
      </c>
      <c r="Y83" s="433"/>
      <c r="Z83" s="432">
        <f>COUNTA(Z64:AA82)</f>
        <v>12</v>
      </c>
      <c r="AA83" s="433"/>
      <c r="AB83" s="806">
        <f>SUM(AB62:AC82)</f>
        <v>91</v>
      </c>
      <c r="AC83" s="808"/>
      <c r="AD83" s="806">
        <f>SUM(AD62:AE82)</f>
        <v>2730</v>
      </c>
      <c r="AE83" s="808"/>
      <c r="AF83" s="806">
        <f>SUM(AF62:AG82)</f>
        <v>1134</v>
      </c>
      <c r="AG83" s="808"/>
      <c r="AH83" s="806">
        <f>SUM(AH62:AI82)</f>
        <v>594</v>
      </c>
      <c r="AI83" s="808"/>
      <c r="AJ83" s="806">
        <f>SUM(AJ62:AK82)</f>
        <v>198</v>
      </c>
      <c r="AK83" s="808"/>
      <c r="AL83" s="806">
        <f>SUM(AL62:AM82)</f>
        <v>342</v>
      </c>
      <c r="AM83" s="808"/>
      <c r="AN83" s="806">
        <f>SUM(AN62:AO82)</f>
        <v>1596</v>
      </c>
      <c r="AO83" s="808"/>
      <c r="AP83" s="806">
        <f>SUM(AP62:AQ82)</f>
        <v>4</v>
      </c>
      <c r="AQ83" s="808"/>
      <c r="AR83" s="806">
        <f>SUM(AR62:AS82)</f>
        <v>11</v>
      </c>
      <c r="AS83" s="808"/>
      <c r="AT83" s="806">
        <f>SUM(AT62:AU82)</f>
        <v>7</v>
      </c>
      <c r="AU83" s="808"/>
      <c r="AV83" s="806">
        <f>SUM(AV62:AW82)</f>
        <v>4</v>
      </c>
      <c r="AW83" s="808"/>
      <c r="AX83" s="806">
        <f>SUM(AX62:AY82)</f>
        <v>13</v>
      </c>
      <c r="AY83" s="808"/>
      <c r="AZ83" s="806">
        <f>SUM(AZ62:BA82)</f>
        <v>12</v>
      </c>
      <c r="BA83" s="808"/>
      <c r="BB83" s="806">
        <f>SUM(BB62:BC82)</f>
        <v>9</v>
      </c>
      <c r="BC83" s="808"/>
      <c r="BD83" s="806">
        <f>SUM(BD62:BE82)</f>
        <v>6</v>
      </c>
      <c r="BE83" s="808"/>
    </row>
    <row r="84" spans="3:57" s="38" customFormat="1" ht="21" thickBot="1">
      <c r="C84" s="429" t="s">
        <v>139</v>
      </c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1"/>
      <c r="T84" s="405">
        <f>T83+T60</f>
        <v>17</v>
      </c>
      <c r="U84" s="406"/>
      <c r="V84" s="405">
        <f>V83+V60</f>
        <v>26</v>
      </c>
      <c r="W84" s="406"/>
      <c r="X84" s="405">
        <f>X83+X60</f>
        <v>23</v>
      </c>
      <c r="Y84" s="406"/>
      <c r="Z84" s="405">
        <f>Z83+Z60</f>
        <v>35</v>
      </c>
      <c r="AA84" s="406"/>
      <c r="AB84" s="803">
        <f>AB83+AB60</f>
        <v>179</v>
      </c>
      <c r="AC84" s="804"/>
      <c r="AD84" s="405">
        <f>AD83+AD60</f>
        <v>5370</v>
      </c>
      <c r="AE84" s="406"/>
      <c r="AF84" s="405">
        <f>AF83+AF60</f>
        <v>2736</v>
      </c>
      <c r="AG84" s="406"/>
      <c r="AH84" s="405">
        <f>AH83+AH60</f>
        <v>1206</v>
      </c>
      <c r="AI84" s="406"/>
      <c r="AJ84" s="405">
        <f>AJ83+AJ60</f>
        <v>946</v>
      </c>
      <c r="AK84" s="406"/>
      <c r="AL84" s="405">
        <f>AL83+AL60</f>
        <v>584</v>
      </c>
      <c r="AM84" s="406"/>
      <c r="AN84" s="405">
        <f>AN83+AN60</f>
        <v>2634</v>
      </c>
      <c r="AO84" s="406"/>
      <c r="AP84" s="405">
        <f>AP83+AP60</f>
        <v>29</v>
      </c>
      <c r="AQ84" s="406"/>
      <c r="AR84" s="405">
        <f>AR83+AR60</f>
        <v>29</v>
      </c>
      <c r="AS84" s="406"/>
      <c r="AT84" s="405">
        <f>AT83+AT60</f>
        <v>25</v>
      </c>
      <c r="AU84" s="406"/>
      <c r="AV84" s="405">
        <f>AV83+AV60</f>
        <v>15</v>
      </c>
      <c r="AW84" s="406"/>
      <c r="AX84" s="405">
        <f>AX83+AX60</f>
        <v>17</v>
      </c>
      <c r="AY84" s="406"/>
      <c r="AZ84" s="405">
        <f>AZ83+AZ60</f>
        <v>14</v>
      </c>
      <c r="BA84" s="406"/>
      <c r="BB84" s="405">
        <f>BB83+BB60</f>
        <v>19</v>
      </c>
      <c r="BC84" s="406"/>
      <c r="BD84" s="405">
        <f>BD83+BD60</f>
        <v>8</v>
      </c>
      <c r="BE84" s="406"/>
    </row>
    <row r="85" spans="3:57" s="37" customFormat="1" ht="21" customHeight="1" thickBot="1">
      <c r="C85" s="412" t="s">
        <v>192</v>
      </c>
      <c r="D85" s="413"/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4"/>
      <c r="U85" s="414"/>
      <c r="V85" s="414"/>
      <c r="W85" s="414"/>
      <c r="X85" s="413"/>
      <c r="Y85" s="413"/>
      <c r="Z85" s="413"/>
      <c r="AA85" s="413"/>
      <c r="AB85" s="414"/>
      <c r="AC85" s="414"/>
      <c r="AD85" s="414"/>
      <c r="AE85" s="414"/>
      <c r="AF85" s="414"/>
      <c r="AG85" s="414"/>
      <c r="AH85" s="414"/>
      <c r="AI85" s="414"/>
      <c r="AJ85" s="414"/>
      <c r="AK85" s="414"/>
      <c r="AL85" s="414"/>
      <c r="AM85" s="414"/>
      <c r="AN85" s="414"/>
      <c r="AO85" s="414"/>
      <c r="AP85" s="413"/>
      <c r="AQ85" s="413"/>
      <c r="AR85" s="413"/>
      <c r="AS85" s="413"/>
      <c r="AT85" s="413"/>
      <c r="AU85" s="413"/>
      <c r="AV85" s="413"/>
      <c r="AW85" s="413"/>
      <c r="AX85" s="413"/>
      <c r="AY85" s="413"/>
      <c r="AZ85" s="413"/>
      <c r="BA85" s="413"/>
      <c r="BB85" s="413"/>
      <c r="BC85" s="413"/>
      <c r="BD85" s="413"/>
      <c r="BE85" s="415"/>
    </row>
    <row r="86" spans="3:57" s="37" customFormat="1" ht="21" thickBot="1">
      <c r="C86" s="412" t="s">
        <v>193</v>
      </c>
      <c r="D86" s="413"/>
      <c r="E86" s="413"/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4"/>
      <c r="U86" s="414"/>
      <c r="V86" s="414"/>
      <c r="W86" s="414"/>
      <c r="X86" s="413"/>
      <c r="Y86" s="413"/>
      <c r="Z86" s="413"/>
      <c r="AA86" s="413"/>
      <c r="AB86" s="414"/>
      <c r="AC86" s="414"/>
      <c r="AD86" s="414"/>
      <c r="AE86" s="414"/>
      <c r="AF86" s="414"/>
      <c r="AG86" s="414"/>
      <c r="AH86" s="414"/>
      <c r="AI86" s="414"/>
      <c r="AJ86" s="414"/>
      <c r="AK86" s="414"/>
      <c r="AL86" s="414"/>
      <c r="AM86" s="414"/>
      <c r="AN86" s="414"/>
      <c r="AO86" s="414"/>
      <c r="AP86" s="413"/>
      <c r="AQ86" s="413"/>
      <c r="AR86" s="413"/>
      <c r="AS86" s="413"/>
      <c r="AT86" s="413"/>
      <c r="AU86" s="413"/>
      <c r="AV86" s="413"/>
      <c r="AW86" s="413"/>
      <c r="AX86" s="413"/>
      <c r="AY86" s="413"/>
      <c r="AZ86" s="413"/>
      <c r="BA86" s="413"/>
      <c r="BB86" s="413"/>
      <c r="BC86" s="413"/>
      <c r="BD86" s="413"/>
      <c r="BE86" s="415"/>
    </row>
    <row r="87" spans="3:57" s="40" customFormat="1" ht="20.25">
      <c r="C87" s="416" t="s">
        <v>194</v>
      </c>
      <c r="D87" s="417"/>
      <c r="E87" s="417"/>
      <c r="F87" s="824" t="s">
        <v>293</v>
      </c>
      <c r="G87" s="825"/>
      <c r="H87" s="825"/>
      <c r="I87" s="825"/>
      <c r="J87" s="825"/>
      <c r="K87" s="825"/>
      <c r="L87" s="825"/>
      <c r="M87" s="825"/>
      <c r="N87" s="825"/>
      <c r="O87" s="825"/>
      <c r="P87" s="825"/>
      <c r="Q87" s="825"/>
      <c r="R87" s="825"/>
      <c r="S87" s="826"/>
      <c r="T87" s="397"/>
      <c r="U87" s="398"/>
      <c r="V87" s="399">
        <v>3</v>
      </c>
      <c r="W87" s="400"/>
      <c r="X87" s="421"/>
      <c r="Y87" s="422"/>
      <c r="Z87" s="448">
        <v>3</v>
      </c>
      <c r="AA87" s="449"/>
      <c r="AB87" s="477">
        <v>2</v>
      </c>
      <c r="AC87" s="469"/>
      <c r="AD87" s="482">
        <f>AB87*30</f>
        <v>60</v>
      </c>
      <c r="AE87" s="483"/>
      <c r="AF87" s="484">
        <f>AH87+AJ87+AL87</f>
        <v>36</v>
      </c>
      <c r="AG87" s="485"/>
      <c r="AH87" s="469">
        <v>18</v>
      </c>
      <c r="AI87" s="469"/>
      <c r="AJ87" s="469">
        <v>18</v>
      </c>
      <c r="AK87" s="469"/>
      <c r="AL87" s="469"/>
      <c r="AM87" s="470"/>
      <c r="AN87" s="534">
        <f>AD87-AF87</f>
        <v>24</v>
      </c>
      <c r="AO87" s="473"/>
      <c r="AP87" s="401"/>
      <c r="AQ87" s="402"/>
      <c r="AR87" s="403"/>
      <c r="AS87" s="402"/>
      <c r="AT87" s="403">
        <v>2</v>
      </c>
      <c r="AU87" s="402"/>
      <c r="AV87" s="403"/>
      <c r="AW87" s="402"/>
      <c r="AX87" s="403"/>
      <c r="AY87" s="402"/>
      <c r="AZ87" s="403"/>
      <c r="BA87" s="402"/>
      <c r="BB87" s="403"/>
      <c r="BC87" s="402"/>
      <c r="BD87" s="403"/>
      <c r="BE87" s="411"/>
    </row>
    <row r="88" spans="3:57" s="39" customFormat="1" ht="20.25">
      <c r="C88" s="316" t="s">
        <v>195</v>
      </c>
      <c r="D88" s="317"/>
      <c r="E88" s="317"/>
      <c r="F88" s="443" t="s">
        <v>294</v>
      </c>
      <c r="G88" s="444"/>
      <c r="H88" s="444"/>
      <c r="I88" s="444"/>
      <c r="J88" s="444"/>
      <c r="K88" s="444"/>
      <c r="L88" s="444"/>
      <c r="M88" s="444"/>
      <c r="N88" s="444"/>
      <c r="O88" s="444"/>
      <c r="P88" s="444"/>
      <c r="Q88" s="444"/>
      <c r="R88" s="444"/>
      <c r="S88" s="445"/>
      <c r="T88" s="548"/>
      <c r="U88" s="549"/>
      <c r="V88" s="550">
        <v>3</v>
      </c>
      <c r="W88" s="551"/>
      <c r="X88" s="552"/>
      <c r="Y88" s="553"/>
      <c r="Z88" s="554">
        <v>3</v>
      </c>
      <c r="AA88" s="555"/>
      <c r="AB88" s="461">
        <v>2</v>
      </c>
      <c r="AC88" s="462"/>
      <c r="AD88" s="352">
        <f>AB88*30</f>
        <v>60</v>
      </c>
      <c r="AE88" s="353"/>
      <c r="AF88" s="350">
        <f>AH88+AJ88+AL88</f>
        <v>36</v>
      </c>
      <c r="AG88" s="354"/>
      <c r="AH88" s="462">
        <v>18</v>
      </c>
      <c r="AI88" s="462"/>
      <c r="AJ88" s="462">
        <v>18</v>
      </c>
      <c r="AK88" s="462"/>
      <c r="AL88" s="462"/>
      <c r="AM88" s="463"/>
      <c r="AN88" s="439">
        <f>AD88-AF88</f>
        <v>24</v>
      </c>
      <c r="AO88" s="456"/>
      <c r="AP88" s="453"/>
      <c r="AQ88" s="454"/>
      <c r="AR88" s="492"/>
      <c r="AS88" s="454"/>
      <c r="AT88" s="492">
        <v>2</v>
      </c>
      <c r="AU88" s="454"/>
      <c r="AV88" s="492"/>
      <c r="AW88" s="454"/>
      <c r="AX88" s="492"/>
      <c r="AY88" s="454"/>
      <c r="AZ88" s="492"/>
      <c r="BA88" s="454"/>
      <c r="BB88" s="492"/>
      <c r="BC88" s="454"/>
      <c r="BD88" s="324"/>
      <c r="BE88" s="326"/>
    </row>
    <row r="89" spans="3:57" s="39" customFormat="1" ht="21" thickBot="1">
      <c r="C89" s="316" t="s">
        <v>295</v>
      </c>
      <c r="D89" s="317"/>
      <c r="E89" s="317"/>
      <c r="F89" s="443" t="s">
        <v>296</v>
      </c>
      <c r="G89" s="444"/>
      <c r="H89" s="444"/>
      <c r="I89" s="444"/>
      <c r="J89" s="444"/>
      <c r="K89" s="444"/>
      <c r="L89" s="444"/>
      <c r="M89" s="444"/>
      <c r="N89" s="444"/>
      <c r="O89" s="444"/>
      <c r="P89" s="444"/>
      <c r="Q89" s="444"/>
      <c r="R89" s="444"/>
      <c r="S89" s="445"/>
      <c r="T89" s="548"/>
      <c r="U89" s="549"/>
      <c r="V89" s="550">
        <v>4</v>
      </c>
      <c r="W89" s="551"/>
      <c r="X89" s="552"/>
      <c r="Y89" s="553"/>
      <c r="Z89" s="554">
        <v>4</v>
      </c>
      <c r="AA89" s="555"/>
      <c r="AB89" s="461">
        <v>2</v>
      </c>
      <c r="AC89" s="462"/>
      <c r="AD89" s="352">
        <f>AB89*30</f>
        <v>60</v>
      </c>
      <c r="AE89" s="353"/>
      <c r="AF89" s="350">
        <f>AH89+AJ89+AL89</f>
        <v>36</v>
      </c>
      <c r="AG89" s="354"/>
      <c r="AH89" s="462">
        <v>18</v>
      </c>
      <c r="AI89" s="462"/>
      <c r="AJ89" s="462">
        <v>18</v>
      </c>
      <c r="AK89" s="462"/>
      <c r="AL89" s="462"/>
      <c r="AM89" s="463"/>
      <c r="AN89" s="439">
        <f>AD89-AF89</f>
        <v>24</v>
      </c>
      <c r="AO89" s="456"/>
      <c r="AP89" s="453"/>
      <c r="AQ89" s="454"/>
      <c r="AR89" s="492"/>
      <c r="AS89" s="454"/>
      <c r="AT89" s="492"/>
      <c r="AU89" s="454"/>
      <c r="AV89" s="492">
        <v>2</v>
      </c>
      <c r="AW89" s="454"/>
      <c r="AX89" s="492"/>
      <c r="AY89" s="454"/>
      <c r="AZ89" s="492"/>
      <c r="BA89" s="454"/>
      <c r="BB89" s="492"/>
      <c r="BC89" s="454"/>
      <c r="BD89" s="324"/>
      <c r="BE89" s="326"/>
    </row>
    <row r="90" spans="3:57" s="210" customFormat="1" ht="21" customHeight="1" thickBot="1">
      <c r="C90" s="429" t="s">
        <v>94</v>
      </c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  <c r="Q90" s="430"/>
      <c r="R90" s="430"/>
      <c r="S90" s="431"/>
      <c r="T90" s="432"/>
      <c r="U90" s="433"/>
      <c r="V90" s="432">
        <f>COUNTA(V87:W89)</f>
        <v>3</v>
      </c>
      <c r="W90" s="433"/>
      <c r="X90" s="432"/>
      <c r="Y90" s="433"/>
      <c r="Z90" s="432">
        <f>COUNTA(Z87:AA89)</f>
        <v>3</v>
      </c>
      <c r="AA90" s="433"/>
      <c r="AB90" s="822">
        <f>SUM(AB87:AC89)</f>
        <v>6</v>
      </c>
      <c r="AC90" s="823"/>
      <c r="AD90" s="822">
        <f>SUM(AD87:AE89)</f>
        <v>180</v>
      </c>
      <c r="AE90" s="823"/>
      <c r="AF90" s="840">
        <f>SUM(AF87:AG89)</f>
        <v>108</v>
      </c>
      <c r="AG90" s="823"/>
      <c r="AH90" s="822">
        <f>SUM(AH87:AI89)</f>
        <v>54</v>
      </c>
      <c r="AI90" s="823"/>
      <c r="AJ90" s="822">
        <f>SUM(AJ87:AK89)</f>
        <v>54</v>
      </c>
      <c r="AK90" s="823"/>
      <c r="AL90" s="819"/>
      <c r="AM90" s="821"/>
      <c r="AN90" s="822">
        <f>SUM(AN87:AO89)</f>
        <v>72</v>
      </c>
      <c r="AO90" s="823"/>
      <c r="AP90" s="819"/>
      <c r="AQ90" s="820"/>
      <c r="AR90" s="819"/>
      <c r="AS90" s="820"/>
      <c r="AT90" s="822">
        <f>SUM(AT87:AU89)</f>
        <v>4</v>
      </c>
      <c r="AU90" s="823"/>
      <c r="AV90" s="822">
        <f>SUM(AV87:AW89)</f>
        <v>2</v>
      </c>
      <c r="AW90" s="823"/>
      <c r="AX90" s="819"/>
      <c r="AY90" s="820"/>
      <c r="AZ90" s="819"/>
      <c r="BA90" s="820"/>
      <c r="BB90" s="819"/>
      <c r="BC90" s="820"/>
      <c r="BD90" s="819"/>
      <c r="BE90" s="821"/>
    </row>
    <row r="91" spans="3:57" s="37" customFormat="1" ht="21" thickBot="1">
      <c r="C91" s="815"/>
      <c r="D91" s="816"/>
      <c r="E91" s="816"/>
      <c r="F91" s="816"/>
      <c r="G91" s="816"/>
      <c r="H91" s="816"/>
      <c r="I91" s="816"/>
      <c r="J91" s="816"/>
      <c r="K91" s="816"/>
      <c r="L91" s="816"/>
      <c r="M91" s="816"/>
      <c r="N91" s="816"/>
      <c r="O91" s="816"/>
      <c r="P91" s="816"/>
      <c r="Q91" s="816"/>
      <c r="R91" s="816"/>
      <c r="S91" s="816"/>
      <c r="T91" s="816"/>
      <c r="U91" s="816"/>
      <c r="V91" s="816"/>
      <c r="W91" s="816"/>
      <c r="X91" s="816"/>
      <c r="Y91" s="816"/>
      <c r="Z91" s="816"/>
      <c r="AA91" s="816"/>
      <c r="AB91" s="816"/>
      <c r="AC91" s="816"/>
      <c r="AD91" s="816"/>
      <c r="AE91" s="816"/>
      <c r="AF91" s="817"/>
      <c r="AG91" s="817"/>
      <c r="AH91" s="817"/>
      <c r="AI91" s="817"/>
      <c r="AJ91" s="817"/>
      <c r="AK91" s="817"/>
      <c r="AL91" s="817"/>
      <c r="AM91" s="817"/>
      <c r="AN91" s="816"/>
      <c r="AO91" s="816"/>
      <c r="AP91" s="816"/>
      <c r="AQ91" s="816"/>
      <c r="AR91" s="816"/>
      <c r="AS91" s="816"/>
      <c r="AT91" s="816"/>
      <c r="AU91" s="816"/>
      <c r="AV91" s="816"/>
      <c r="AW91" s="816"/>
      <c r="AX91" s="816"/>
      <c r="AY91" s="816"/>
      <c r="AZ91" s="816"/>
      <c r="BA91" s="816"/>
      <c r="BB91" s="816"/>
      <c r="BC91" s="816"/>
      <c r="BD91" s="816"/>
      <c r="BE91" s="818"/>
    </row>
    <row r="92" spans="3:57" s="37" customFormat="1" ht="20.25">
      <c r="C92" s="337" t="s">
        <v>297</v>
      </c>
      <c r="D92" s="338"/>
      <c r="E92" s="339"/>
      <c r="F92" s="812" t="s">
        <v>298</v>
      </c>
      <c r="G92" s="813"/>
      <c r="H92" s="813"/>
      <c r="I92" s="813"/>
      <c r="J92" s="813"/>
      <c r="K92" s="813"/>
      <c r="L92" s="813"/>
      <c r="M92" s="813"/>
      <c r="N92" s="813"/>
      <c r="O92" s="813"/>
      <c r="P92" s="813"/>
      <c r="Q92" s="813"/>
      <c r="R92" s="813"/>
      <c r="S92" s="814"/>
      <c r="T92" s="461">
        <v>4</v>
      </c>
      <c r="U92" s="462"/>
      <c r="V92" s="462"/>
      <c r="W92" s="463"/>
      <c r="X92" s="461"/>
      <c r="Y92" s="462"/>
      <c r="Z92" s="462">
        <v>4</v>
      </c>
      <c r="AA92" s="434"/>
      <c r="AB92" s="348">
        <v>6</v>
      </c>
      <c r="AC92" s="349"/>
      <c r="AD92" s="353">
        <f aca="true" t="shared" si="7" ref="AD92:AD105">AB92*30</f>
        <v>180</v>
      </c>
      <c r="AE92" s="447"/>
      <c r="AF92" s="350">
        <f>AH92+AJ92+AL92</f>
        <v>90</v>
      </c>
      <c r="AG92" s="354"/>
      <c r="AH92" s="462">
        <v>36</v>
      </c>
      <c r="AI92" s="462"/>
      <c r="AJ92" s="462">
        <v>18</v>
      </c>
      <c r="AK92" s="462"/>
      <c r="AL92" s="452">
        <v>36</v>
      </c>
      <c r="AM92" s="456"/>
      <c r="AN92" s="350">
        <f>AD92-AF92</f>
        <v>90</v>
      </c>
      <c r="AO92" s="351"/>
      <c r="AP92" s="442"/>
      <c r="AQ92" s="435"/>
      <c r="AR92" s="434"/>
      <c r="AS92" s="435"/>
      <c r="AT92" s="434"/>
      <c r="AU92" s="435"/>
      <c r="AV92" s="434">
        <v>5</v>
      </c>
      <c r="AW92" s="435"/>
      <c r="AX92" s="434"/>
      <c r="AY92" s="435"/>
      <c r="AZ92" s="434"/>
      <c r="BA92" s="435"/>
      <c r="BB92" s="434"/>
      <c r="BC92" s="435"/>
      <c r="BD92" s="434"/>
      <c r="BE92" s="446"/>
    </row>
    <row r="93" spans="3:57" s="37" customFormat="1" ht="20.25">
      <c r="C93" s="337" t="s">
        <v>299</v>
      </c>
      <c r="D93" s="338"/>
      <c r="E93" s="339"/>
      <c r="F93" s="812" t="s">
        <v>300</v>
      </c>
      <c r="G93" s="813"/>
      <c r="H93" s="813"/>
      <c r="I93" s="813"/>
      <c r="J93" s="813"/>
      <c r="K93" s="813"/>
      <c r="L93" s="813"/>
      <c r="M93" s="813"/>
      <c r="N93" s="813"/>
      <c r="O93" s="813"/>
      <c r="P93" s="813"/>
      <c r="Q93" s="813"/>
      <c r="R93" s="813"/>
      <c r="S93" s="814"/>
      <c r="T93" s="461"/>
      <c r="U93" s="462"/>
      <c r="V93" s="462">
        <v>4</v>
      </c>
      <c r="W93" s="463"/>
      <c r="X93" s="461">
        <v>4</v>
      </c>
      <c r="Y93" s="462"/>
      <c r="Z93" s="462">
        <v>4</v>
      </c>
      <c r="AA93" s="434"/>
      <c r="AB93" s="348">
        <v>2</v>
      </c>
      <c r="AC93" s="349"/>
      <c r="AD93" s="353">
        <f t="shared" si="7"/>
        <v>60</v>
      </c>
      <c r="AE93" s="447"/>
      <c r="AF93" s="350">
        <f>AH93+AJ93+AL93</f>
        <v>36</v>
      </c>
      <c r="AG93" s="354"/>
      <c r="AH93" s="462">
        <v>18</v>
      </c>
      <c r="AI93" s="462"/>
      <c r="AJ93" s="462"/>
      <c r="AK93" s="462"/>
      <c r="AL93" s="452">
        <v>18</v>
      </c>
      <c r="AM93" s="456"/>
      <c r="AN93" s="350">
        <f>AD93-AF93</f>
        <v>24</v>
      </c>
      <c r="AO93" s="351"/>
      <c r="AP93" s="442"/>
      <c r="AQ93" s="435"/>
      <c r="AR93" s="434"/>
      <c r="AS93" s="435"/>
      <c r="AT93" s="434"/>
      <c r="AU93" s="435"/>
      <c r="AV93" s="434">
        <v>2</v>
      </c>
      <c r="AW93" s="435"/>
      <c r="AX93" s="434"/>
      <c r="AY93" s="435"/>
      <c r="AZ93" s="434"/>
      <c r="BA93" s="435"/>
      <c r="BB93" s="434"/>
      <c r="BC93" s="435"/>
      <c r="BD93" s="434"/>
      <c r="BE93" s="446"/>
    </row>
    <row r="94" spans="3:57" s="37" customFormat="1" ht="20.25">
      <c r="C94" s="337" t="s">
        <v>301</v>
      </c>
      <c r="D94" s="338"/>
      <c r="E94" s="339"/>
      <c r="F94" s="812" t="s">
        <v>302</v>
      </c>
      <c r="G94" s="813"/>
      <c r="H94" s="813"/>
      <c r="I94" s="813"/>
      <c r="J94" s="813"/>
      <c r="K94" s="813"/>
      <c r="L94" s="813"/>
      <c r="M94" s="813"/>
      <c r="N94" s="813"/>
      <c r="O94" s="813"/>
      <c r="P94" s="813"/>
      <c r="Q94" s="813"/>
      <c r="R94" s="813"/>
      <c r="S94" s="814"/>
      <c r="T94" s="461"/>
      <c r="U94" s="462"/>
      <c r="V94" s="462">
        <v>4</v>
      </c>
      <c r="W94" s="463"/>
      <c r="X94" s="461">
        <v>4</v>
      </c>
      <c r="Y94" s="462"/>
      <c r="Z94" s="462">
        <v>4</v>
      </c>
      <c r="AA94" s="434"/>
      <c r="AB94" s="348">
        <v>3</v>
      </c>
      <c r="AC94" s="349"/>
      <c r="AD94" s="353">
        <f t="shared" si="7"/>
        <v>90</v>
      </c>
      <c r="AE94" s="447"/>
      <c r="AF94" s="350">
        <f>AH94+AJ94+AL94</f>
        <v>54</v>
      </c>
      <c r="AG94" s="354"/>
      <c r="AH94" s="462">
        <v>36</v>
      </c>
      <c r="AI94" s="462"/>
      <c r="AJ94" s="462"/>
      <c r="AK94" s="462"/>
      <c r="AL94" s="452">
        <v>18</v>
      </c>
      <c r="AM94" s="456"/>
      <c r="AN94" s="350">
        <f>AD94-AF94</f>
        <v>36</v>
      </c>
      <c r="AO94" s="351"/>
      <c r="AP94" s="442"/>
      <c r="AQ94" s="435"/>
      <c r="AR94" s="434"/>
      <c r="AS94" s="435"/>
      <c r="AT94" s="434"/>
      <c r="AU94" s="435"/>
      <c r="AV94" s="434">
        <v>3</v>
      </c>
      <c r="AW94" s="435"/>
      <c r="AX94" s="434"/>
      <c r="AY94" s="435"/>
      <c r="AZ94" s="434"/>
      <c r="BA94" s="435"/>
      <c r="BB94" s="434"/>
      <c r="BC94" s="435"/>
      <c r="BD94" s="434"/>
      <c r="BE94" s="446"/>
    </row>
    <row r="95" spans="3:57" s="37" customFormat="1" ht="20.25" customHeight="1">
      <c r="C95" s="337" t="s">
        <v>122</v>
      </c>
      <c r="D95" s="338"/>
      <c r="E95" s="339"/>
      <c r="F95" s="812" t="s">
        <v>207</v>
      </c>
      <c r="G95" s="813"/>
      <c r="H95" s="813"/>
      <c r="I95" s="813"/>
      <c r="J95" s="813"/>
      <c r="K95" s="813"/>
      <c r="L95" s="813"/>
      <c r="M95" s="813"/>
      <c r="N95" s="813"/>
      <c r="O95" s="813"/>
      <c r="P95" s="813"/>
      <c r="Q95" s="813"/>
      <c r="R95" s="813"/>
      <c r="S95" s="814"/>
      <c r="T95" s="461"/>
      <c r="U95" s="462"/>
      <c r="V95" s="462">
        <v>5</v>
      </c>
      <c r="W95" s="463"/>
      <c r="X95" s="461">
        <v>5</v>
      </c>
      <c r="Y95" s="462"/>
      <c r="Z95" s="462">
        <v>5</v>
      </c>
      <c r="AA95" s="434"/>
      <c r="AB95" s="348">
        <v>4</v>
      </c>
      <c r="AC95" s="349"/>
      <c r="AD95" s="352">
        <f t="shared" si="7"/>
        <v>120</v>
      </c>
      <c r="AE95" s="353"/>
      <c r="AF95" s="436">
        <f aca="true" t="shared" si="8" ref="AF95:AF105">AH95+AJ95+AL95</f>
        <v>54</v>
      </c>
      <c r="AG95" s="437"/>
      <c r="AH95" s="462">
        <v>18</v>
      </c>
      <c r="AI95" s="462"/>
      <c r="AJ95" s="462">
        <v>36</v>
      </c>
      <c r="AK95" s="462"/>
      <c r="AL95" s="452"/>
      <c r="AM95" s="456"/>
      <c r="AN95" s="441">
        <f aca="true" t="shared" si="9" ref="AN95:AN105">AD95-AF95</f>
        <v>66</v>
      </c>
      <c r="AO95" s="440"/>
      <c r="AP95" s="442"/>
      <c r="AQ95" s="435"/>
      <c r="AR95" s="434"/>
      <c r="AS95" s="435"/>
      <c r="AT95" s="434"/>
      <c r="AU95" s="435"/>
      <c r="AV95" s="434"/>
      <c r="AW95" s="435"/>
      <c r="AX95" s="434">
        <v>3</v>
      </c>
      <c r="AY95" s="435"/>
      <c r="AZ95" s="434"/>
      <c r="BA95" s="435"/>
      <c r="BB95" s="434"/>
      <c r="BC95" s="435"/>
      <c r="BD95" s="434"/>
      <c r="BE95" s="446"/>
    </row>
    <row r="96" spans="3:57" s="37" customFormat="1" ht="20.25" customHeight="1">
      <c r="C96" s="337" t="s">
        <v>123</v>
      </c>
      <c r="D96" s="338"/>
      <c r="E96" s="339"/>
      <c r="F96" s="810" t="s">
        <v>208</v>
      </c>
      <c r="G96" s="811"/>
      <c r="H96" s="811"/>
      <c r="I96" s="811"/>
      <c r="J96" s="811"/>
      <c r="K96" s="811"/>
      <c r="L96" s="811"/>
      <c r="M96" s="811"/>
      <c r="N96" s="811"/>
      <c r="O96" s="811"/>
      <c r="P96" s="811"/>
      <c r="Q96" s="811"/>
      <c r="R96" s="811"/>
      <c r="S96" s="811"/>
      <c r="T96" s="461"/>
      <c r="U96" s="462"/>
      <c r="V96" s="462">
        <v>5</v>
      </c>
      <c r="W96" s="463"/>
      <c r="X96" s="461">
        <v>5</v>
      </c>
      <c r="Y96" s="462"/>
      <c r="Z96" s="462">
        <v>5</v>
      </c>
      <c r="AA96" s="434"/>
      <c r="AB96" s="348">
        <v>4</v>
      </c>
      <c r="AC96" s="349"/>
      <c r="AD96" s="352">
        <f t="shared" si="7"/>
        <v>120</v>
      </c>
      <c r="AE96" s="353"/>
      <c r="AF96" s="350">
        <f t="shared" si="8"/>
        <v>54</v>
      </c>
      <c r="AG96" s="354"/>
      <c r="AH96" s="462">
        <v>18</v>
      </c>
      <c r="AI96" s="462"/>
      <c r="AJ96" s="462">
        <v>36</v>
      </c>
      <c r="AK96" s="462"/>
      <c r="AL96" s="452"/>
      <c r="AM96" s="456"/>
      <c r="AN96" s="350">
        <f t="shared" si="9"/>
        <v>66</v>
      </c>
      <c r="AO96" s="351"/>
      <c r="AP96" s="442"/>
      <c r="AQ96" s="435"/>
      <c r="AR96" s="434"/>
      <c r="AS96" s="435"/>
      <c r="AT96" s="434"/>
      <c r="AU96" s="435"/>
      <c r="AV96" s="434"/>
      <c r="AW96" s="435"/>
      <c r="AX96" s="434">
        <v>3</v>
      </c>
      <c r="AY96" s="435"/>
      <c r="AZ96" s="434"/>
      <c r="BA96" s="435"/>
      <c r="BB96" s="434"/>
      <c r="BC96" s="435"/>
      <c r="BD96" s="434"/>
      <c r="BE96" s="446"/>
    </row>
    <row r="97" spans="3:57" s="37" customFormat="1" ht="20.25" customHeight="1">
      <c r="C97" s="337" t="s">
        <v>124</v>
      </c>
      <c r="D97" s="338"/>
      <c r="E97" s="339"/>
      <c r="F97" s="812" t="s">
        <v>209</v>
      </c>
      <c r="G97" s="813"/>
      <c r="H97" s="813"/>
      <c r="I97" s="813"/>
      <c r="J97" s="813"/>
      <c r="K97" s="813"/>
      <c r="L97" s="813"/>
      <c r="M97" s="813"/>
      <c r="N97" s="813"/>
      <c r="O97" s="813"/>
      <c r="P97" s="813"/>
      <c r="Q97" s="813"/>
      <c r="R97" s="813"/>
      <c r="S97" s="814"/>
      <c r="T97" s="461"/>
      <c r="U97" s="462"/>
      <c r="V97" s="462">
        <v>5</v>
      </c>
      <c r="W97" s="463"/>
      <c r="X97" s="461">
        <v>5</v>
      </c>
      <c r="Y97" s="462"/>
      <c r="Z97" s="462">
        <v>5</v>
      </c>
      <c r="AA97" s="434"/>
      <c r="AB97" s="348">
        <v>4</v>
      </c>
      <c r="AC97" s="349"/>
      <c r="AD97" s="353">
        <f t="shared" si="7"/>
        <v>120</v>
      </c>
      <c r="AE97" s="447"/>
      <c r="AF97" s="436">
        <f t="shared" si="8"/>
        <v>54</v>
      </c>
      <c r="AG97" s="437"/>
      <c r="AH97" s="462">
        <v>18</v>
      </c>
      <c r="AI97" s="462"/>
      <c r="AJ97" s="462">
        <v>36</v>
      </c>
      <c r="AK97" s="462"/>
      <c r="AL97" s="452"/>
      <c r="AM97" s="456"/>
      <c r="AN97" s="441">
        <f t="shared" si="9"/>
        <v>66</v>
      </c>
      <c r="AO97" s="440"/>
      <c r="AP97" s="442"/>
      <c r="AQ97" s="435"/>
      <c r="AR97" s="434"/>
      <c r="AS97" s="435"/>
      <c r="AT97" s="434"/>
      <c r="AU97" s="435"/>
      <c r="AV97" s="434"/>
      <c r="AW97" s="435"/>
      <c r="AX97" s="434">
        <v>3</v>
      </c>
      <c r="AY97" s="435"/>
      <c r="AZ97" s="434"/>
      <c r="BA97" s="435"/>
      <c r="BB97" s="434"/>
      <c r="BC97" s="435"/>
      <c r="BD97" s="434"/>
      <c r="BE97" s="446"/>
    </row>
    <row r="98" spans="3:57" s="37" customFormat="1" ht="20.25" customHeight="1">
      <c r="C98" s="337" t="s">
        <v>125</v>
      </c>
      <c r="D98" s="338"/>
      <c r="E98" s="339"/>
      <c r="F98" s="810" t="s">
        <v>218</v>
      </c>
      <c r="G98" s="811"/>
      <c r="H98" s="811"/>
      <c r="I98" s="811"/>
      <c r="J98" s="811"/>
      <c r="K98" s="811"/>
      <c r="L98" s="811"/>
      <c r="M98" s="811"/>
      <c r="N98" s="811"/>
      <c r="O98" s="811"/>
      <c r="P98" s="811"/>
      <c r="Q98" s="811"/>
      <c r="R98" s="811"/>
      <c r="S98" s="811"/>
      <c r="T98" s="461"/>
      <c r="U98" s="462"/>
      <c r="V98" s="462">
        <v>6</v>
      </c>
      <c r="W98" s="463"/>
      <c r="X98" s="461">
        <v>6</v>
      </c>
      <c r="Y98" s="462"/>
      <c r="Z98" s="462">
        <v>6</v>
      </c>
      <c r="AA98" s="434"/>
      <c r="AB98" s="348">
        <v>4</v>
      </c>
      <c r="AC98" s="349"/>
      <c r="AD98" s="353">
        <f t="shared" si="7"/>
        <v>120</v>
      </c>
      <c r="AE98" s="447"/>
      <c r="AF98" s="436">
        <f t="shared" si="8"/>
        <v>54</v>
      </c>
      <c r="AG98" s="437"/>
      <c r="AH98" s="462">
        <v>18</v>
      </c>
      <c r="AI98" s="462"/>
      <c r="AJ98" s="462">
        <v>36</v>
      </c>
      <c r="AK98" s="462"/>
      <c r="AL98" s="452"/>
      <c r="AM98" s="456"/>
      <c r="AN98" s="441">
        <f t="shared" si="9"/>
        <v>66</v>
      </c>
      <c r="AO98" s="440"/>
      <c r="AP98" s="442"/>
      <c r="AQ98" s="435"/>
      <c r="AR98" s="434"/>
      <c r="AS98" s="435"/>
      <c r="AT98" s="434"/>
      <c r="AU98" s="435"/>
      <c r="AV98" s="434"/>
      <c r="AW98" s="435"/>
      <c r="AX98" s="434"/>
      <c r="AY98" s="435"/>
      <c r="AZ98" s="434">
        <v>3</v>
      </c>
      <c r="BA98" s="435"/>
      <c r="BB98" s="434"/>
      <c r="BC98" s="435"/>
      <c r="BD98" s="434"/>
      <c r="BE98" s="446"/>
    </row>
    <row r="99" spans="3:57" s="37" customFormat="1" ht="20.25" customHeight="1">
      <c r="C99" s="337" t="s">
        <v>197</v>
      </c>
      <c r="D99" s="338"/>
      <c r="E99" s="339"/>
      <c r="F99" s="810" t="s">
        <v>210</v>
      </c>
      <c r="G99" s="811"/>
      <c r="H99" s="811"/>
      <c r="I99" s="811"/>
      <c r="J99" s="811"/>
      <c r="K99" s="811"/>
      <c r="L99" s="811"/>
      <c r="M99" s="811"/>
      <c r="N99" s="811"/>
      <c r="O99" s="811"/>
      <c r="P99" s="811"/>
      <c r="Q99" s="811"/>
      <c r="R99" s="811"/>
      <c r="S99" s="811"/>
      <c r="T99" s="461"/>
      <c r="U99" s="462"/>
      <c r="V99" s="462">
        <v>6</v>
      </c>
      <c r="W99" s="463"/>
      <c r="X99" s="461">
        <v>6</v>
      </c>
      <c r="Y99" s="462"/>
      <c r="Z99" s="462">
        <v>6</v>
      </c>
      <c r="AA99" s="434"/>
      <c r="AB99" s="348">
        <v>4</v>
      </c>
      <c r="AC99" s="349"/>
      <c r="AD99" s="353">
        <f t="shared" si="7"/>
        <v>120</v>
      </c>
      <c r="AE99" s="447"/>
      <c r="AF99" s="436">
        <f t="shared" si="8"/>
        <v>54</v>
      </c>
      <c r="AG99" s="437"/>
      <c r="AH99" s="462">
        <v>18</v>
      </c>
      <c r="AI99" s="462"/>
      <c r="AJ99" s="462">
        <v>36</v>
      </c>
      <c r="AK99" s="462"/>
      <c r="AL99" s="452"/>
      <c r="AM99" s="456"/>
      <c r="AN99" s="441">
        <f t="shared" si="9"/>
        <v>66</v>
      </c>
      <c r="AO99" s="440"/>
      <c r="AP99" s="442"/>
      <c r="AQ99" s="435"/>
      <c r="AR99" s="434"/>
      <c r="AS99" s="435"/>
      <c r="AT99" s="434"/>
      <c r="AU99" s="435"/>
      <c r="AV99" s="434"/>
      <c r="AW99" s="435"/>
      <c r="AX99" s="434"/>
      <c r="AY99" s="435"/>
      <c r="AZ99" s="434">
        <v>3</v>
      </c>
      <c r="BA99" s="435"/>
      <c r="BB99" s="434"/>
      <c r="BC99" s="435"/>
      <c r="BD99" s="434"/>
      <c r="BE99" s="446"/>
    </row>
    <row r="100" spans="3:57" s="37" customFormat="1" ht="20.25" customHeight="1">
      <c r="C100" s="337" t="s">
        <v>198</v>
      </c>
      <c r="D100" s="338"/>
      <c r="E100" s="339"/>
      <c r="F100" s="810" t="s">
        <v>211</v>
      </c>
      <c r="G100" s="811"/>
      <c r="H100" s="811"/>
      <c r="I100" s="811"/>
      <c r="J100" s="811"/>
      <c r="K100" s="811"/>
      <c r="L100" s="811"/>
      <c r="M100" s="811"/>
      <c r="N100" s="811"/>
      <c r="O100" s="811"/>
      <c r="P100" s="811"/>
      <c r="Q100" s="811"/>
      <c r="R100" s="811"/>
      <c r="S100" s="811"/>
      <c r="T100" s="461"/>
      <c r="U100" s="462"/>
      <c r="V100" s="462">
        <v>6</v>
      </c>
      <c r="W100" s="463"/>
      <c r="X100" s="461">
        <v>6</v>
      </c>
      <c r="Y100" s="462"/>
      <c r="Z100" s="462">
        <v>6</v>
      </c>
      <c r="AA100" s="434"/>
      <c r="AB100" s="348">
        <v>4</v>
      </c>
      <c r="AC100" s="349"/>
      <c r="AD100" s="352">
        <f t="shared" si="7"/>
        <v>120</v>
      </c>
      <c r="AE100" s="353"/>
      <c r="AF100" s="436">
        <f t="shared" si="8"/>
        <v>54</v>
      </c>
      <c r="AG100" s="437"/>
      <c r="AH100" s="462">
        <v>18</v>
      </c>
      <c r="AI100" s="462"/>
      <c r="AJ100" s="462">
        <v>36</v>
      </c>
      <c r="AK100" s="462"/>
      <c r="AL100" s="452"/>
      <c r="AM100" s="456"/>
      <c r="AN100" s="441">
        <f t="shared" si="9"/>
        <v>66</v>
      </c>
      <c r="AO100" s="440"/>
      <c r="AP100" s="442"/>
      <c r="AQ100" s="435"/>
      <c r="AR100" s="434"/>
      <c r="AS100" s="435"/>
      <c r="AT100" s="434"/>
      <c r="AU100" s="435"/>
      <c r="AV100" s="434"/>
      <c r="AW100" s="435"/>
      <c r="AX100" s="434"/>
      <c r="AY100" s="435"/>
      <c r="AZ100" s="434">
        <v>3</v>
      </c>
      <c r="BA100" s="435"/>
      <c r="BB100" s="434"/>
      <c r="BC100" s="435"/>
      <c r="BD100" s="434"/>
      <c r="BE100" s="446"/>
    </row>
    <row r="101" spans="3:57" s="37" customFormat="1" ht="20.25" customHeight="1">
      <c r="C101" s="337" t="s">
        <v>199</v>
      </c>
      <c r="D101" s="338"/>
      <c r="E101" s="339"/>
      <c r="F101" s="810" t="s">
        <v>212</v>
      </c>
      <c r="G101" s="811"/>
      <c r="H101" s="811"/>
      <c r="I101" s="811"/>
      <c r="J101" s="811"/>
      <c r="K101" s="811"/>
      <c r="L101" s="811"/>
      <c r="M101" s="811"/>
      <c r="N101" s="811"/>
      <c r="O101" s="811"/>
      <c r="P101" s="811"/>
      <c r="Q101" s="811"/>
      <c r="R101" s="811"/>
      <c r="S101" s="811"/>
      <c r="T101" s="461"/>
      <c r="U101" s="462"/>
      <c r="V101" s="462">
        <v>7</v>
      </c>
      <c r="W101" s="463"/>
      <c r="X101" s="461">
        <v>7</v>
      </c>
      <c r="Y101" s="462"/>
      <c r="Z101" s="462">
        <v>7</v>
      </c>
      <c r="AA101" s="434"/>
      <c r="AB101" s="348">
        <v>4</v>
      </c>
      <c r="AC101" s="349"/>
      <c r="AD101" s="353">
        <f t="shared" si="7"/>
        <v>120</v>
      </c>
      <c r="AE101" s="447"/>
      <c r="AF101" s="436">
        <f t="shared" si="8"/>
        <v>54</v>
      </c>
      <c r="AG101" s="437"/>
      <c r="AH101" s="462">
        <v>18</v>
      </c>
      <c r="AI101" s="462"/>
      <c r="AJ101" s="462">
        <v>36</v>
      </c>
      <c r="AK101" s="462"/>
      <c r="AL101" s="452"/>
      <c r="AM101" s="456"/>
      <c r="AN101" s="441">
        <f t="shared" si="9"/>
        <v>66</v>
      </c>
      <c r="AO101" s="440"/>
      <c r="AP101" s="442"/>
      <c r="AQ101" s="435"/>
      <c r="AR101" s="434"/>
      <c r="AS101" s="435"/>
      <c r="AT101" s="434"/>
      <c r="AU101" s="435"/>
      <c r="AV101" s="434"/>
      <c r="AW101" s="435"/>
      <c r="AX101" s="434"/>
      <c r="AY101" s="435"/>
      <c r="AZ101" s="434"/>
      <c r="BA101" s="435"/>
      <c r="BB101" s="434">
        <v>3</v>
      </c>
      <c r="BC101" s="435"/>
      <c r="BD101" s="434"/>
      <c r="BE101" s="446"/>
    </row>
    <row r="102" spans="3:57" s="37" customFormat="1" ht="20.25" customHeight="1">
      <c r="C102" s="337" t="s">
        <v>200</v>
      </c>
      <c r="D102" s="338"/>
      <c r="E102" s="339"/>
      <c r="F102" s="810" t="s">
        <v>213</v>
      </c>
      <c r="G102" s="811"/>
      <c r="H102" s="811"/>
      <c r="I102" s="811"/>
      <c r="J102" s="811"/>
      <c r="K102" s="811"/>
      <c r="L102" s="811"/>
      <c r="M102" s="811"/>
      <c r="N102" s="811"/>
      <c r="O102" s="811"/>
      <c r="P102" s="811"/>
      <c r="Q102" s="811"/>
      <c r="R102" s="811"/>
      <c r="S102" s="811"/>
      <c r="T102" s="461"/>
      <c r="U102" s="462"/>
      <c r="V102" s="462">
        <v>7</v>
      </c>
      <c r="W102" s="463"/>
      <c r="X102" s="461">
        <v>7</v>
      </c>
      <c r="Y102" s="462"/>
      <c r="Z102" s="462">
        <v>7</v>
      </c>
      <c r="AA102" s="434"/>
      <c r="AB102" s="348">
        <v>4</v>
      </c>
      <c r="AC102" s="349"/>
      <c r="AD102" s="353">
        <f t="shared" si="7"/>
        <v>120</v>
      </c>
      <c r="AE102" s="447"/>
      <c r="AF102" s="436">
        <f t="shared" si="8"/>
        <v>54</v>
      </c>
      <c r="AG102" s="437"/>
      <c r="AH102" s="462">
        <v>18</v>
      </c>
      <c r="AI102" s="462"/>
      <c r="AJ102" s="462">
        <v>36</v>
      </c>
      <c r="AK102" s="462"/>
      <c r="AL102" s="452"/>
      <c r="AM102" s="456"/>
      <c r="AN102" s="441">
        <f t="shared" si="9"/>
        <v>66</v>
      </c>
      <c r="AO102" s="440"/>
      <c r="AP102" s="442"/>
      <c r="AQ102" s="435"/>
      <c r="AR102" s="434"/>
      <c r="AS102" s="435"/>
      <c r="AT102" s="434"/>
      <c r="AU102" s="435"/>
      <c r="AV102" s="434"/>
      <c r="AW102" s="435"/>
      <c r="AX102" s="434"/>
      <c r="AY102" s="435"/>
      <c r="AZ102" s="434"/>
      <c r="BA102" s="435"/>
      <c r="BB102" s="434">
        <v>3</v>
      </c>
      <c r="BC102" s="435"/>
      <c r="BD102" s="434"/>
      <c r="BE102" s="446"/>
    </row>
    <row r="103" spans="3:57" s="37" customFormat="1" ht="20.25" customHeight="1">
      <c r="C103" s="337" t="s">
        <v>201</v>
      </c>
      <c r="D103" s="338"/>
      <c r="E103" s="339"/>
      <c r="F103" s="810" t="s">
        <v>214</v>
      </c>
      <c r="G103" s="811"/>
      <c r="H103" s="811"/>
      <c r="I103" s="811"/>
      <c r="J103" s="811"/>
      <c r="K103" s="811"/>
      <c r="L103" s="811"/>
      <c r="M103" s="811"/>
      <c r="N103" s="811"/>
      <c r="O103" s="811"/>
      <c r="P103" s="811"/>
      <c r="Q103" s="811"/>
      <c r="R103" s="811"/>
      <c r="S103" s="811"/>
      <c r="T103" s="461"/>
      <c r="U103" s="462"/>
      <c r="V103" s="462">
        <v>8</v>
      </c>
      <c r="W103" s="463"/>
      <c r="X103" s="461">
        <v>8</v>
      </c>
      <c r="Y103" s="462"/>
      <c r="Z103" s="462">
        <v>8</v>
      </c>
      <c r="AA103" s="434"/>
      <c r="AB103" s="348">
        <v>4</v>
      </c>
      <c r="AC103" s="349"/>
      <c r="AD103" s="353">
        <f t="shared" si="7"/>
        <v>120</v>
      </c>
      <c r="AE103" s="447"/>
      <c r="AF103" s="436">
        <f t="shared" si="8"/>
        <v>54</v>
      </c>
      <c r="AG103" s="437"/>
      <c r="AH103" s="462">
        <v>18</v>
      </c>
      <c r="AI103" s="462"/>
      <c r="AJ103" s="462">
        <v>36</v>
      </c>
      <c r="AK103" s="462"/>
      <c r="AL103" s="452"/>
      <c r="AM103" s="456"/>
      <c r="AN103" s="441">
        <f t="shared" si="9"/>
        <v>66</v>
      </c>
      <c r="AO103" s="440"/>
      <c r="AP103" s="442"/>
      <c r="AQ103" s="435"/>
      <c r="AR103" s="434"/>
      <c r="AS103" s="435"/>
      <c r="AT103" s="434"/>
      <c r="AU103" s="435"/>
      <c r="AV103" s="434"/>
      <c r="AW103" s="435"/>
      <c r="AX103" s="434"/>
      <c r="AY103" s="435"/>
      <c r="AZ103" s="434"/>
      <c r="BA103" s="435"/>
      <c r="BB103" s="434"/>
      <c r="BC103" s="435"/>
      <c r="BD103" s="434">
        <v>6</v>
      </c>
      <c r="BE103" s="446"/>
    </row>
    <row r="104" spans="3:57" s="37" customFormat="1" ht="20.25" customHeight="1">
      <c r="C104" s="337" t="s">
        <v>202</v>
      </c>
      <c r="D104" s="338"/>
      <c r="E104" s="339"/>
      <c r="F104" s="810" t="s">
        <v>215</v>
      </c>
      <c r="G104" s="811"/>
      <c r="H104" s="811"/>
      <c r="I104" s="811"/>
      <c r="J104" s="811"/>
      <c r="K104" s="811"/>
      <c r="L104" s="811"/>
      <c r="M104" s="811"/>
      <c r="N104" s="811"/>
      <c r="O104" s="811"/>
      <c r="P104" s="811"/>
      <c r="Q104" s="811"/>
      <c r="R104" s="811"/>
      <c r="S104" s="811"/>
      <c r="T104" s="461"/>
      <c r="U104" s="462"/>
      <c r="V104" s="462">
        <v>8</v>
      </c>
      <c r="W104" s="463"/>
      <c r="X104" s="461">
        <v>8</v>
      </c>
      <c r="Y104" s="462"/>
      <c r="Z104" s="462">
        <v>8</v>
      </c>
      <c r="AA104" s="434"/>
      <c r="AB104" s="348">
        <v>4</v>
      </c>
      <c r="AC104" s="349"/>
      <c r="AD104" s="353">
        <f t="shared" si="7"/>
        <v>120</v>
      </c>
      <c r="AE104" s="447"/>
      <c r="AF104" s="436">
        <f t="shared" si="8"/>
        <v>54</v>
      </c>
      <c r="AG104" s="437"/>
      <c r="AH104" s="462">
        <v>18</v>
      </c>
      <c r="AI104" s="462"/>
      <c r="AJ104" s="462">
        <v>36</v>
      </c>
      <c r="AK104" s="462"/>
      <c r="AL104" s="452"/>
      <c r="AM104" s="456"/>
      <c r="AN104" s="441">
        <f t="shared" si="9"/>
        <v>66</v>
      </c>
      <c r="AO104" s="440"/>
      <c r="AP104" s="442"/>
      <c r="AQ104" s="435"/>
      <c r="AR104" s="434"/>
      <c r="AS104" s="435"/>
      <c r="AT104" s="434"/>
      <c r="AU104" s="435"/>
      <c r="AV104" s="434"/>
      <c r="AW104" s="435"/>
      <c r="AX104" s="434"/>
      <c r="AY104" s="435"/>
      <c r="AZ104" s="434"/>
      <c r="BA104" s="435"/>
      <c r="BB104" s="434"/>
      <c r="BC104" s="435"/>
      <c r="BD104" s="434">
        <v>6</v>
      </c>
      <c r="BE104" s="446"/>
    </row>
    <row r="105" spans="3:57" s="37" customFormat="1" ht="21" customHeight="1" thickBot="1">
      <c r="C105" s="337" t="s">
        <v>203</v>
      </c>
      <c r="D105" s="338"/>
      <c r="E105" s="339"/>
      <c r="F105" s="810" t="s">
        <v>216</v>
      </c>
      <c r="G105" s="811"/>
      <c r="H105" s="811"/>
      <c r="I105" s="811"/>
      <c r="J105" s="811"/>
      <c r="K105" s="811"/>
      <c r="L105" s="811"/>
      <c r="M105" s="811"/>
      <c r="N105" s="811"/>
      <c r="O105" s="811"/>
      <c r="P105" s="811"/>
      <c r="Q105" s="811"/>
      <c r="R105" s="811"/>
      <c r="S105" s="811"/>
      <c r="T105" s="461"/>
      <c r="U105" s="462"/>
      <c r="V105" s="462">
        <v>8</v>
      </c>
      <c r="W105" s="463"/>
      <c r="X105" s="461">
        <v>8</v>
      </c>
      <c r="Y105" s="462"/>
      <c r="Z105" s="462">
        <v>8</v>
      </c>
      <c r="AA105" s="434"/>
      <c r="AB105" s="348">
        <v>4</v>
      </c>
      <c r="AC105" s="349"/>
      <c r="AD105" s="353">
        <f t="shared" si="7"/>
        <v>120</v>
      </c>
      <c r="AE105" s="447"/>
      <c r="AF105" s="436">
        <f t="shared" si="8"/>
        <v>54</v>
      </c>
      <c r="AG105" s="437"/>
      <c r="AH105" s="462">
        <v>18</v>
      </c>
      <c r="AI105" s="462"/>
      <c r="AJ105" s="462">
        <v>36</v>
      </c>
      <c r="AK105" s="462"/>
      <c r="AL105" s="452"/>
      <c r="AM105" s="456"/>
      <c r="AN105" s="441">
        <f t="shared" si="9"/>
        <v>66</v>
      </c>
      <c r="AO105" s="440"/>
      <c r="AP105" s="442"/>
      <c r="AQ105" s="435"/>
      <c r="AR105" s="434"/>
      <c r="AS105" s="435"/>
      <c r="AT105" s="434"/>
      <c r="AU105" s="435"/>
      <c r="AV105" s="434"/>
      <c r="AW105" s="435"/>
      <c r="AX105" s="434"/>
      <c r="AY105" s="435"/>
      <c r="AZ105" s="434"/>
      <c r="BA105" s="435"/>
      <c r="BB105" s="434"/>
      <c r="BC105" s="435"/>
      <c r="BD105" s="434">
        <v>6</v>
      </c>
      <c r="BE105" s="446"/>
    </row>
    <row r="106" spans="3:57" s="37" customFormat="1" ht="21" thickBot="1">
      <c r="C106" s="429" t="s">
        <v>94</v>
      </c>
      <c r="D106" s="430"/>
      <c r="E106" s="430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  <c r="Q106" s="430"/>
      <c r="R106" s="430"/>
      <c r="S106" s="431"/>
      <c r="T106" s="432">
        <f>COUNTA(T92:U105)</f>
        <v>1</v>
      </c>
      <c r="U106" s="433"/>
      <c r="V106" s="432">
        <f>COUNTA(V92:W105)</f>
        <v>13</v>
      </c>
      <c r="W106" s="433"/>
      <c r="X106" s="432">
        <f>COUNTA(X92:Y105)</f>
        <v>13</v>
      </c>
      <c r="Y106" s="433"/>
      <c r="Z106" s="432">
        <f>COUNTA(Z92:AA105)</f>
        <v>14</v>
      </c>
      <c r="AA106" s="433"/>
      <c r="AB106" s="806">
        <f>SUM(AB92:AC105)</f>
        <v>55</v>
      </c>
      <c r="AC106" s="807"/>
      <c r="AD106" s="806">
        <f>SUM(AD92:AE105)</f>
        <v>1650</v>
      </c>
      <c r="AE106" s="807"/>
      <c r="AF106" s="806">
        <f>SUM(AF92:AG105)</f>
        <v>774</v>
      </c>
      <c r="AG106" s="807"/>
      <c r="AH106" s="806">
        <f>SUM(AH92:AI105)</f>
        <v>288</v>
      </c>
      <c r="AI106" s="807"/>
      <c r="AJ106" s="806">
        <f>SUM(AJ92:AK105)</f>
        <v>414</v>
      </c>
      <c r="AK106" s="807"/>
      <c r="AL106" s="806">
        <f>SUM(AL92:AM105)</f>
        <v>72</v>
      </c>
      <c r="AM106" s="807"/>
      <c r="AN106" s="806">
        <f>SUM(AN92:AO105)</f>
        <v>876</v>
      </c>
      <c r="AO106" s="808"/>
      <c r="AP106" s="809"/>
      <c r="AQ106" s="358"/>
      <c r="AR106" s="358"/>
      <c r="AS106" s="358"/>
      <c r="AT106" s="358"/>
      <c r="AU106" s="358"/>
      <c r="AV106" s="358">
        <f>SUM(AV92:AW105)</f>
        <v>10</v>
      </c>
      <c r="AW106" s="358"/>
      <c r="AX106" s="358">
        <f>SUM(AX92:AY105)</f>
        <v>9</v>
      </c>
      <c r="AY106" s="358"/>
      <c r="AZ106" s="358">
        <f>SUM(AZ92:BA105)</f>
        <v>9</v>
      </c>
      <c r="BA106" s="358"/>
      <c r="BB106" s="358">
        <f>SUM(BB92:BC105)</f>
        <v>6</v>
      </c>
      <c r="BC106" s="358"/>
      <c r="BD106" s="358">
        <f>SUM(BD92:BE105)</f>
        <v>18</v>
      </c>
      <c r="BE106" s="360"/>
    </row>
    <row r="107" spans="3:57" s="210" customFormat="1" ht="21" customHeight="1" thickBot="1">
      <c r="C107" s="376" t="s">
        <v>236</v>
      </c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8"/>
      <c r="T107" s="803">
        <f>T106+T90</f>
        <v>1</v>
      </c>
      <c r="U107" s="804"/>
      <c r="V107" s="803">
        <f>V106+V90</f>
        <v>16</v>
      </c>
      <c r="W107" s="804"/>
      <c r="X107" s="803">
        <f>X106+X90</f>
        <v>13</v>
      </c>
      <c r="Y107" s="804"/>
      <c r="Z107" s="803">
        <f>Z106+Z90</f>
        <v>17</v>
      </c>
      <c r="AA107" s="804"/>
      <c r="AB107" s="803">
        <f>AB106+AB90</f>
        <v>61</v>
      </c>
      <c r="AC107" s="804"/>
      <c r="AD107" s="803">
        <f>AD106+AD90</f>
        <v>1830</v>
      </c>
      <c r="AE107" s="804"/>
      <c r="AF107" s="803">
        <f>AF106+AF90</f>
        <v>882</v>
      </c>
      <c r="AG107" s="804"/>
      <c r="AH107" s="803">
        <f>AH106+AH90</f>
        <v>342</v>
      </c>
      <c r="AI107" s="804"/>
      <c r="AJ107" s="806">
        <f>SUM(AJ93:AK106)</f>
        <v>810</v>
      </c>
      <c r="AK107" s="807"/>
      <c r="AL107" s="806">
        <f>SUM(AL93:AM106)</f>
        <v>108</v>
      </c>
      <c r="AM107" s="807"/>
      <c r="AN107" s="803">
        <f>AN106+AN90</f>
        <v>948</v>
      </c>
      <c r="AO107" s="804"/>
      <c r="AP107" s="365"/>
      <c r="AQ107" s="358"/>
      <c r="AR107" s="358"/>
      <c r="AS107" s="358"/>
      <c r="AT107" s="358">
        <f>AT106+AT90</f>
        <v>4</v>
      </c>
      <c r="AU107" s="358"/>
      <c r="AV107" s="358">
        <f>AV106+AV90</f>
        <v>12</v>
      </c>
      <c r="AW107" s="358"/>
      <c r="AX107" s="358">
        <f>AX106+AX90</f>
        <v>9</v>
      </c>
      <c r="AY107" s="358"/>
      <c r="AZ107" s="358">
        <f>AZ106+AZ90</f>
        <v>9</v>
      </c>
      <c r="BA107" s="358"/>
      <c r="BB107" s="358">
        <f>BB106+BB90</f>
        <v>6</v>
      </c>
      <c r="BC107" s="358"/>
      <c r="BD107" s="358">
        <f>BD106+BD90</f>
        <v>18</v>
      </c>
      <c r="BE107" s="360"/>
    </row>
    <row r="108" spans="3:57" s="37" customFormat="1" ht="21" customHeight="1" thickBot="1">
      <c r="C108" s="392" t="s">
        <v>2</v>
      </c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805">
        <f>T107+T84</f>
        <v>18</v>
      </c>
      <c r="U108" s="804"/>
      <c r="V108" s="805">
        <f>V107+V84</f>
        <v>42</v>
      </c>
      <c r="W108" s="804"/>
      <c r="X108" s="805">
        <f>X107+X84</f>
        <v>36</v>
      </c>
      <c r="Y108" s="804"/>
      <c r="Z108" s="805">
        <f>Z107+Z84</f>
        <v>52</v>
      </c>
      <c r="AA108" s="804"/>
      <c r="AB108" s="803">
        <f>AB107+AB84</f>
        <v>240</v>
      </c>
      <c r="AC108" s="804"/>
      <c r="AD108" s="803">
        <f>AD107+AD84</f>
        <v>7200</v>
      </c>
      <c r="AE108" s="804"/>
      <c r="AF108" s="805">
        <f>AF107+AF84</f>
        <v>3618</v>
      </c>
      <c r="AG108" s="804"/>
      <c r="AH108" s="803">
        <f>AH107+AH84</f>
        <v>1548</v>
      </c>
      <c r="AI108" s="804"/>
      <c r="AJ108" s="803">
        <f>AJ107+AJ84</f>
        <v>1756</v>
      </c>
      <c r="AK108" s="804"/>
      <c r="AL108" s="803">
        <f>AL107+AL84</f>
        <v>692</v>
      </c>
      <c r="AM108" s="804"/>
      <c r="AN108" s="803">
        <f>AN107+AN84</f>
        <v>3582</v>
      </c>
      <c r="AO108" s="804"/>
      <c r="AP108" s="365">
        <f>AP107+AP84</f>
        <v>29</v>
      </c>
      <c r="AQ108" s="358"/>
      <c r="AR108" s="358">
        <f>AR107+AR84</f>
        <v>29</v>
      </c>
      <c r="AS108" s="358"/>
      <c r="AT108" s="358">
        <f>AT107+AT84</f>
        <v>29</v>
      </c>
      <c r="AU108" s="358"/>
      <c r="AV108" s="358">
        <f>AV107+AV84</f>
        <v>27</v>
      </c>
      <c r="AW108" s="358"/>
      <c r="AX108" s="358">
        <f>AX107+AX84</f>
        <v>26</v>
      </c>
      <c r="AY108" s="358"/>
      <c r="AZ108" s="358">
        <f>AZ107+AZ84</f>
        <v>23</v>
      </c>
      <c r="BA108" s="358"/>
      <c r="BB108" s="358">
        <f>BB107+BB84</f>
        <v>25</v>
      </c>
      <c r="BC108" s="358"/>
      <c r="BD108" s="358">
        <f>BD107+BD84</f>
        <v>26</v>
      </c>
      <c r="BE108" s="360"/>
    </row>
    <row r="109" spans="32:57" s="122" customFormat="1" ht="21" thickBot="1">
      <c r="AF109" s="294" t="s">
        <v>1</v>
      </c>
      <c r="AG109" s="295"/>
      <c r="AH109" s="295"/>
      <c r="AI109" s="295"/>
      <c r="AJ109" s="295"/>
      <c r="AK109" s="295"/>
      <c r="AL109" s="295"/>
      <c r="AM109" s="295"/>
      <c r="AN109" s="295"/>
      <c r="AO109" s="296"/>
      <c r="AP109" s="365">
        <v>3</v>
      </c>
      <c r="AQ109" s="358"/>
      <c r="AR109" s="358">
        <v>3</v>
      </c>
      <c r="AS109" s="358"/>
      <c r="AT109" s="358">
        <v>3</v>
      </c>
      <c r="AU109" s="358"/>
      <c r="AV109" s="358">
        <v>3</v>
      </c>
      <c r="AW109" s="358"/>
      <c r="AX109" s="358">
        <v>1</v>
      </c>
      <c r="AY109" s="358"/>
      <c r="AZ109" s="358">
        <v>3</v>
      </c>
      <c r="BA109" s="358"/>
      <c r="BB109" s="358">
        <v>2</v>
      </c>
      <c r="BC109" s="358"/>
      <c r="BD109" s="358">
        <v>2</v>
      </c>
      <c r="BE109" s="360"/>
    </row>
    <row r="110" spans="32:57" s="123" customFormat="1" ht="21" thickBot="1">
      <c r="AF110" s="294" t="s">
        <v>0</v>
      </c>
      <c r="AG110" s="295"/>
      <c r="AH110" s="295"/>
      <c r="AI110" s="295"/>
      <c r="AJ110" s="295"/>
      <c r="AK110" s="295"/>
      <c r="AL110" s="295"/>
      <c r="AM110" s="295"/>
      <c r="AN110" s="295"/>
      <c r="AO110" s="296"/>
      <c r="AP110" s="365">
        <v>4</v>
      </c>
      <c r="AQ110" s="358"/>
      <c r="AR110" s="358">
        <v>5</v>
      </c>
      <c r="AS110" s="358"/>
      <c r="AT110" s="358">
        <v>6</v>
      </c>
      <c r="AU110" s="358"/>
      <c r="AV110" s="358">
        <v>6</v>
      </c>
      <c r="AW110" s="358"/>
      <c r="AX110" s="358">
        <v>7</v>
      </c>
      <c r="AY110" s="358"/>
      <c r="AZ110" s="358">
        <v>5</v>
      </c>
      <c r="BA110" s="358"/>
      <c r="BB110" s="358">
        <v>5</v>
      </c>
      <c r="BC110" s="358"/>
      <c r="BD110" s="358">
        <v>5</v>
      </c>
      <c r="BE110" s="360"/>
    </row>
    <row r="111" spans="32:57" s="37" customFormat="1" ht="21" thickBot="1">
      <c r="AF111" s="294" t="s">
        <v>231</v>
      </c>
      <c r="AG111" s="295"/>
      <c r="AH111" s="295"/>
      <c r="AI111" s="295"/>
      <c r="AJ111" s="295"/>
      <c r="AK111" s="295"/>
      <c r="AL111" s="295"/>
      <c r="AM111" s="295"/>
      <c r="AN111" s="295"/>
      <c r="AO111" s="296"/>
      <c r="AP111" s="366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>
        <v>1</v>
      </c>
      <c r="BA111" s="361"/>
      <c r="BB111" s="361"/>
      <c r="BC111" s="361"/>
      <c r="BD111" s="361"/>
      <c r="BE111" s="367"/>
    </row>
    <row r="112" spans="2:57" s="37" customFormat="1" ht="21" thickBot="1">
      <c r="B112" s="124"/>
      <c r="F112" s="144" t="s">
        <v>101</v>
      </c>
      <c r="G112" s="144"/>
      <c r="H112" s="144"/>
      <c r="I112" s="144"/>
      <c r="J112" s="144"/>
      <c r="K112" s="144"/>
      <c r="L112" s="144"/>
      <c r="M112" s="144"/>
      <c r="N112" s="159"/>
      <c r="O112" s="145"/>
      <c r="P112" s="145"/>
      <c r="Q112" s="145"/>
      <c r="R112" s="146"/>
      <c r="S112" s="147"/>
      <c r="T112" s="148"/>
      <c r="U112" s="148"/>
      <c r="V112" s="149" t="s">
        <v>169</v>
      </c>
      <c r="W112" s="211"/>
      <c r="X112" s="211"/>
      <c r="Y112" s="211"/>
      <c r="Z112" s="211"/>
      <c r="AA112" s="211"/>
      <c r="AB112" s="211"/>
      <c r="AF112" s="294" t="s">
        <v>232</v>
      </c>
      <c r="AG112" s="295"/>
      <c r="AH112" s="295"/>
      <c r="AI112" s="295"/>
      <c r="AJ112" s="295"/>
      <c r="AK112" s="295"/>
      <c r="AL112" s="295"/>
      <c r="AM112" s="295"/>
      <c r="AN112" s="295"/>
      <c r="AO112" s="296"/>
      <c r="AP112" s="364"/>
      <c r="AQ112" s="357"/>
      <c r="AR112" s="357"/>
      <c r="AS112" s="357"/>
      <c r="AT112" s="357"/>
      <c r="AU112" s="357"/>
      <c r="AV112" s="357">
        <v>1</v>
      </c>
      <c r="AW112" s="357"/>
      <c r="AX112" s="357">
        <v>1</v>
      </c>
      <c r="AY112" s="357"/>
      <c r="AZ112" s="357"/>
      <c r="BA112" s="357"/>
      <c r="BB112" s="357">
        <v>1</v>
      </c>
      <c r="BC112" s="357"/>
      <c r="BD112" s="357">
        <v>1</v>
      </c>
      <c r="BE112" s="359"/>
    </row>
    <row r="113" spans="5:56" s="37" customFormat="1" ht="30.75" customHeight="1">
      <c r="E113" s="143"/>
      <c r="AE113" s="212"/>
      <c r="AF113" s="212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14" spans="2:60" s="37" customFormat="1" ht="23.25" customHeight="1">
      <c r="B114" s="213"/>
      <c r="C114" s="214"/>
      <c r="D114" s="214"/>
      <c r="E114" s="215"/>
      <c r="F114" s="144" t="s">
        <v>217</v>
      </c>
      <c r="G114" s="144"/>
      <c r="H114" s="144"/>
      <c r="I114" s="144"/>
      <c r="J114" s="144"/>
      <c r="K114" s="144"/>
      <c r="L114" s="144"/>
      <c r="M114" s="144"/>
      <c r="N114" s="144"/>
      <c r="O114" s="145"/>
      <c r="P114" s="145"/>
      <c r="Q114" s="145"/>
      <c r="R114" s="146"/>
      <c r="S114" s="147"/>
      <c r="T114" s="148"/>
      <c r="U114" s="148"/>
      <c r="V114" s="149" t="s">
        <v>169</v>
      </c>
      <c r="W114" s="211"/>
      <c r="X114" s="211"/>
      <c r="Y114" s="211"/>
      <c r="Z114" s="211"/>
      <c r="AA114" s="211"/>
      <c r="AB114" s="211"/>
      <c r="AE114" s="216"/>
      <c r="AF114" s="212"/>
      <c r="AG114" s="153"/>
      <c r="AH114" s="153"/>
      <c r="AI114" s="154" t="s">
        <v>170</v>
      </c>
      <c r="AJ114" s="154"/>
      <c r="AK114" s="154"/>
      <c r="AL114" s="154"/>
      <c r="AM114" s="154"/>
      <c r="AN114" s="154"/>
      <c r="AO114" s="154"/>
      <c r="AP114" s="145"/>
      <c r="AQ114" s="155"/>
      <c r="AR114" s="145"/>
      <c r="AS114" s="217"/>
      <c r="AT114" s="217"/>
      <c r="AU114" s="212"/>
      <c r="AV114" s="212"/>
      <c r="AX114" s="149" t="s">
        <v>261</v>
      </c>
      <c r="AY114" s="211"/>
      <c r="AZ114" s="211"/>
      <c r="BA114" s="211"/>
      <c r="BB114" s="211"/>
      <c r="BC114" s="211"/>
      <c r="BD114" s="216"/>
      <c r="BE114" s="216"/>
      <c r="BG114" s="148"/>
      <c r="BH114" s="218"/>
    </row>
    <row r="115" spans="2:58" s="37" customFormat="1" ht="6" customHeight="1">
      <c r="B115" s="219"/>
      <c r="C115" s="220"/>
      <c r="D115" s="221"/>
      <c r="E115" s="221"/>
      <c r="F115" s="221"/>
      <c r="G115" s="221"/>
      <c r="H115" s="221"/>
      <c r="I115" s="221"/>
      <c r="J115" s="221"/>
      <c r="K115" s="221"/>
      <c r="L115" s="41"/>
      <c r="M115" s="221"/>
      <c r="N115" s="801"/>
      <c r="O115" s="801"/>
      <c r="P115" s="801"/>
      <c r="Q115" s="801"/>
      <c r="R115" s="214"/>
      <c r="V115" s="801"/>
      <c r="W115" s="801"/>
      <c r="X115" s="801"/>
      <c r="Y115" s="801"/>
      <c r="Z115" s="222"/>
      <c r="AA115" s="223"/>
      <c r="AB115" s="224"/>
      <c r="AC115" s="224"/>
      <c r="AD115" s="223"/>
      <c r="AE115" s="223"/>
      <c r="AF115" s="223"/>
      <c r="AG115" s="223"/>
      <c r="AH115" s="223"/>
      <c r="AI115" s="223"/>
      <c r="AJ115" s="225"/>
      <c r="AK115" s="223"/>
      <c r="AL115" s="226"/>
      <c r="AM115" s="227"/>
      <c r="AN115" s="227"/>
      <c r="AO115" s="226"/>
      <c r="AP115" s="228"/>
      <c r="AQ115" s="228"/>
      <c r="AS115" s="801"/>
      <c r="AT115" s="801"/>
      <c r="AU115" s="801"/>
      <c r="AV115" s="801"/>
      <c r="AW115" s="801"/>
      <c r="AX115" s="41"/>
      <c r="BC115" s="801"/>
      <c r="BD115" s="802"/>
      <c r="BE115" s="802"/>
      <c r="BF115" s="228"/>
    </row>
    <row r="116" spans="1:54" s="9" customFormat="1" ht="15" customHeight="1">
      <c r="A116" s="26"/>
      <c r="B116" s="25"/>
      <c r="C116" s="112"/>
      <c r="D116" s="112"/>
      <c r="E116" s="112"/>
      <c r="F116" s="25"/>
      <c r="G116" s="25"/>
      <c r="H116" s="25"/>
      <c r="I116" s="24"/>
      <c r="J116" s="24"/>
      <c r="K116" s="24"/>
      <c r="L116" s="24"/>
      <c r="M116" s="23"/>
      <c r="N116" s="22"/>
      <c r="O116" s="22"/>
      <c r="P116" s="22"/>
      <c r="Q116" s="21"/>
      <c r="R116" s="21"/>
      <c r="S116" s="20"/>
      <c r="T116" s="19"/>
      <c r="U116" s="19"/>
      <c r="V116" s="18"/>
      <c r="X116" s="10"/>
      <c r="Y116" s="17"/>
      <c r="Z116" s="17"/>
      <c r="AA116" s="17"/>
      <c r="AB116" s="17"/>
      <c r="AC116" s="17"/>
      <c r="AD116" s="17"/>
      <c r="AE116" s="17"/>
      <c r="AF116" s="17"/>
      <c r="AG116" s="17"/>
      <c r="AH116" s="16"/>
      <c r="AI116" s="15"/>
      <c r="AJ116" s="15"/>
      <c r="AK116" s="15"/>
      <c r="AL116" s="15"/>
      <c r="AM116" s="14"/>
      <c r="AN116" s="13"/>
      <c r="AR116" s="12"/>
      <c r="AS116" s="12"/>
      <c r="AT116" s="12"/>
      <c r="AU116" s="12"/>
      <c r="AV116" s="12"/>
      <c r="AW116" s="12"/>
      <c r="AZ116" s="11"/>
      <c r="BB116" s="10"/>
    </row>
    <row r="117" spans="10:57" ht="15"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120"/>
      <c r="AC117" s="120"/>
      <c r="AD117" s="8"/>
      <c r="AE117" s="8"/>
      <c r="AF117" s="8"/>
      <c r="AG117" s="8"/>
      <c r="AH117" s="8"/>
      <c r="AI117" s="8"/>
      <c r="AJ117" s="8"/>
      <c r="AK117" s="8"/>
      <c r="AL117" s="8"/>
      <c r="AM117" s="7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E117" s="6"/>
    </row>
    <row r="118" spans="10:54" ht="15"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120"/>
      <c r="AC118" s="120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</row>
    <row r="120" spans="49:50" ht="12.75">
      <c r="AW120" s="6"/>
      <c r="AX120" s="6"/>
    </row>
  </sheetData>
  <sheetProtection/>
  <mergeCells count="1529">
    <mergeCell ref="R5:W5"/>
    <mergeCell ref="AC5:AP5"/>
    <mergeCell ref="AR5:AY5"/>
    <mergeCell ref="N7:T7"/>
    <mergeCell ref="A8:G8"/>
    <mergeCell ref="U8:AP8"/>
    <mergeCell ref="R1:AP1"/>
    <mergeCell ref="I3:AX3"/>
    <mergeCell ref="A4:K4"/>
    <mergeCell ref="T4:AO4"/>
    <mergeCell ref="AT4:AZ4"/>
    <mergeCell ref="A5:F5"/>
    <mergeCell ref="N5:Q5"/>
    <mergeCell ref="AY10:BF10"/>
    <mergeCell ref="A11:E11"/>
    <mergeCell ref="F11:L11"/>
    <mergeCell ref="R11:AP11"/>
    <mergeCell ref="AZ5:BF5"/>
    <mergeCell ref="A6:I6"/>
    <mergeCell ref="P6:Y6"/>
    <mergeCell ref="AC6:AP6"/>
    <mergeCell ref="AW6:BF8"/>
    <mergeCell ref="A7:K7"/>
    <mergeCell ref="D16:D17"/>
    <mergeCell ref="E16:H16"/>
    <mergeCell ref="I16:M16"/>
    <mergeCell ref="N16:R16"/>
    <mergeCell ref="S16:V16"/>
    <mergeCell ref="A9:I10"/>
    <mergeCell ref="V10:AL10"/>
    <mergeCell ref="AJ16:AM16"/>
    <mergeCell ref="AN16:AQ16"/>
    <mergeCell ref="AR16:AU16"/>
    <mergeCell ref="Z12:AN12"/>
    <mergeCell ref="AV12:BF12"/>
    <mergeCell ref="Z13:AN13"/>
    <mergeCell ref="Z14:AQ14"/>
    <mergeCell ref="U15:AJ15"/>
    <mergeCell ref="AV16:AY16"/>
    <mergeCell ref="AZ16:BD16"/>
    <mergeCell ref="W22:AB22"/>
    <mergeCell ref="AD22:AL22"/>
    <mergeCell ref="D24:S24"/>
    <mergeCell ref="X24:AG24"/>
    <mergeCell ref="AM24:BE24"/>
    <mergeCell ref="W16:AA16"/>
    <mergeCell ref="AB16:AE16"/>
    <mergeCell ref="AF16:AI16"/>
    <mergeCell ref="D25:D26"/>
    <mergeCell ref="E25:F26"/>
    <mergeCell ref="G25:H26"/>
    <mergeCell ref="I25:J26"/>
    <mergeCell ref="K25:L26"/>
    <mergeCell ref="M25:O26"/>
    <mergeCell ref="P25:Q26"/>
    <mergeCell ref="R25:S26"/>
    <mergeCell ref="W25:AB26"/>
    <mergeCell ref="AC25:AE26"/>
    <mergeCell ref="AF25:AH26"/>
    <mergeCell ref="AL25:AS26"/>
    <mergeCell ref="AT25:BB26"/>
    <mergeCell ref="BC25:BD26"/>
    <mergeCell ref="E27:F27"/>
    <mergeCell ref="G27:H27"/>
    <mergeCell ref="I27:J27"/>
    <mergeCell ref="K27:L27"/>
    <mergeCell ref="M27:O27"/>
    <mergeCell ref="P27:Q27"/>
    <mergeCell ref="R27:S27"/>
    <mergeCell ref="W27:AB27"/>
    <mergeCell ref="AC27:AE27"/>
    <mergeCell ref="AF27:AH27"/>
    <mergeCell ref="AL27:AS27"/>
    <mergeCell ref="AT27:BB27"/>
    <mergeCell ref="BC27:BD27"/>
    <mergeCell ref="E28:F28"/>
    <mergeCell ref="G28:H28"/>
    <mergeCell ref="I28:J28"/>
    <mergeCell ref="K28:L28"/>
    <mergeCell ref="M28:O28"/>
    <mergeCell ref="P28:Q28"/>
    <mergeCell ref="R28:S28"/>
    <mergeCell ref="AL28:AS28"/>
    <mergeCell ref="AT28:BB28"/>
    <mergeCell ref="BC28:BD28"/>
    <mergeCell ref="E29:F29"/>
    <mergeCell ref="G29:H29"/>
    <mergeCell ref="I29:J29"/>
    <mergeCell ref="K29:L29"/>
    <mergeCell ref="M29:O29"/>
    <mergeCell ref="P29:Q29"/>
    <mergeCell ref="R29:S29"/>
    <mergeCell ref="W29:AB29"/>
    <mergeCell ref="AC29:AE29"/>
    <mergeCell ref="AF29:AH29"/>
    <mergeCell ref="AL29:AS29"/>
    <mergeCell ref="AT29:BB29"/>
    <mergeCell ref="BC29:BD29"/>
    <mergeCell ref="E30:F30"/>
    <mergeCell ref="G30:H30"/>
    <mergeCell ref="I30:J30"/>
    <mergeCell ref="K30:L30"/>
    <mergeCell ref="M30:O30"/>
    <mergeCell ref="P30:Q30"/>
    <mergeCell ref="R30:S30"/>
    <mergeCell ref="X30:AI31"/>
    <mergeCell ref="C32:E38"/>
    <mergeCell ref="F32:S38"/>
    <mergeCell ref="T32:AA32"/>
    <mergeCell ref="AB32:AC38"/>
    <mergeCell ref="AD32:AM32"/>
    <mergeCell ref="AN32:AO38"/>
    <mergeCell ref="AP32:BE33"/>
    <mergeCell ref="T33:U38"/>
    <mergeCell ref="V33:W38"/>
    <mergeCell ref="X33:Y38"/>
    <mergeCell ref="Z33:AA38"/>
    <mergeCell ref="AD33:AE38"/>
    <mergeCell ref="AF33:AM33"/>
    <mergeCell ref="AF34:AG38"/>
    <mergeCell ref="AH34:AM34"/>
    <mergeCell ref="AP34:AS34"/>
    <mergeCell ref="AT34:AW34"/>
    <mergeCell ref="AX34:BA34"/>
    <mergeCell ref="BB34:BE34"/>
    <mergeCell ref="AH35:AI38"/>
    <mergeCell ref="AJ35:AK38"/>
    <mergeCell ref="AL35:AM38"/>
    <mergeCell ref="AP35:BE35"/>
    <mergeCell ref="AP36:AQ36"/>
    <mergeCell ref="AR36:AS36"/>
    <mergeCell ref="AT36:AU36"/>
    <mergeCell ref="AV36:AW36"/>
    <mergeCell ref="AX36:AY36"/>
    <mergeCell ref="AZ36:BA36"/>
    <mergeCell ref="BB36:BC36"/>
    <mergeCell ref="BD36:BE36"/>
    <mergeCell ref="AP37:BE37"/>
    <mergeCell ref="AP38:AQ38"/>
    <mergeCell ref="AR38:AS38"/>
    <mergeCell ref="AT38:AU38"/>
    <mergeCell ref="AV38:AW38"/>
    <mergeCell ref="AX38:AY38"/>
    <mergeCell ref="AZ38:BA38"/>
    <mergeCell ref="BB38:BC38"/>
    <mergeCell ref="BD38:BE38"/>
    <mergeCell ref="C39:E39"/>
    <mergeCell ref="F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AR39:AS39"/>
    <mergeCell ref="AT39:AU39"/>
    <mergeCell ref="AV39:AW39"/>
    <mergeCell ref="AX39:AY39"/>
    <mergeCell ref="AZ39:BA39"/>
    <mergeCell ref="BB39:BC39"/>
    <mergeCell ref="BD39:BE39"/>
    <mergeCell ref="C40:BE40"/>
    <mergeCell ref="C41:BE41"/>
    <mergeCell ref="C42:E42"/>
    <mergeCell ref="F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C43:E43"/>
    <mergeCell ref="F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R43:AS43"/>
    <mergeCell ref="AT43:AU43"/>
    <mergeCell ref="AV43:AW43"/>
    <mergeCell ref="AX43:AY43"/>
    <mergeCell ref="AZ43:BA43"/>
    <mergeCell ref="BB43:BC43"/>
    <mergeCell ref="BD43:BE43"/>
    <mergeCell ref="C44:E44"/>
    <mergeCell ref="F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AV44:AW44"/>
    <mergeCell ref="AX44:AY44"/>
    <mergeCell ref="AZ44:BA44"/>
    <mergeCell ref="BB44:BC44"/>
    <mergeCell ref="BD44:BE44"/>
    <mergeCell ref="C45:E45"/>
    <mergeCell ref="F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R45:AS45"/>
    <mergeCell ref="AT45:AU45"/>
    <mergeCell ref="AV45:AW45"/>
    <mergeCell ref="AX45:AY45"/>
    <mergeCell ref="AZ45:BA45"/>
    <mergeCell ref="BB45:BC45"/>
    <mergeCell ref="BD45:BE45"/>
    <mergeCell ref="C46:E46"/>
    <mergeCell ref="F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T46:AU46"/>
    <mergeCell ref="AV46:AW46"/>
    <mergeCell ref="AX46:AY46"/>
    <mergeCell ref="AZ46:BA46"/>
    <mergeCell ref="BB46:BC46"/>
    <mergeCell ref="BD46:BE46"/>
    <mergeCell ref="C47:E47"/>
    <mergeCell ref="F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AV47:AW47"/>
    <mergeCell ref="AX47:AY47"/>
    <mergeCell ref="AZ47:BA47"/>
    <mergeCell ref="BB47:BC47"/>
    <mergeCell ref="BD47:BE47"/>
    <mergeCell ref="C48:E48"/>
    <mergeCell ref="F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AT48:AU48"/>
    <mergeCell ref="AV48:AW48"/>
    <mergeCell ref="AX48:AY48"/>
    <mergeCell ref="AZ48:BA48"/>
    <mergeCell ref="BB48:BC48"/>
    <mergeCell ref="BD48:BE48"/>
    <mergeCell ref="C49:E49"/>
    <mergeCell ref="F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AX49:AY49"/>
    <mergeCell ref="AZ49:BA49"/>
    <mergeCell ref="BB49:BC49"/>
    <mergeCell ref="BD49:BE49"/>
    <mergeCell ref="C50:E50"/>
    <mergeCell ref="F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50:AU50"/>
    <mergeCell ref="AV50:AW50"/>
    <mergeCell ref="AX50:AY50"/>
    <mergeCell ref="AZ50:BA50"/>
    <mergeCell ref="BB50:BC50"/>
    <mergeCell ref="BD50:BE50"/>
    <mergeCell ref="C51:E51"/>
    <mergeCell ref="F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AX51:AY51"/>
    <mergeCell ref="AZ51:BA51"/>
    <mergeCell ref="BB51:BC51"/>
    <mergeCell ref="BD51:BE51"/>
    <mergeCell ref="C52:E52"/>
    <mergeCell ref="F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R52:AS52"/>
    <mergeCell ref="AT52:AU52"/>
    <mergeCell ref="AV52:AW52"/>
    <mergeCell ref="AX52:AY52"/>
    <mergeCell ref="AZ52:BA52"/>
    <mergeCell ref="BB52:BC52"/>
    <mergeCell ref="BD52:BE52"/>
    <mergeCell ref="C53:E53"/>
    <mergeCell ref="F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T53:AU53"/>
    <mergeCell ref="AV53:AW53"/>
    <mergeCell ref="AX53:AY53"/>
    <mergeCell ref="AZ53:BA53"/>
    <mergeCell ref="BB53:BC53"/>
    <mergeCell ref="BD53:BE53"/>
    <mergeCell ref="C54:E54"/>
    <mergeCell ref="F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AV54:AW54"/>
    <mergeCell ref="AX54:AY54"/>
    <mergeCell ref="AZ54:BA54"/>
    <mergeCell ref="BB54:BC54"/>
    <mergeCell ref="BD54:BE54"/>
    <mergeCell ref="C55:E55"/>
    <mergeCell ref="F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AR55:AS55"/>
    <mergeCell ref="AT55:AU55"/>
    <mergeCell ref="AV55:AW55"/>
    <mergeCell ref="AX55:AY55"/>
    <mergeCell ref="AZ55:BA55"/>
    <mergeCell ref="BB55:BC55"/>
    <mergeCell ref="BD55:BE55"/>
    <mergeCell ref="C56:E56"/>
    <mergeCell ref="F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U56"/>
    <mergeCell ref="AV56:AW56"/>
    <mergeCell ref="AX56:AY56"/>
    <mergeCell ref="AZ56:BA56"/>
    <mergeCell ref="BB56:BC56"/>
    <mergeCell ref="BD56:BE56"/>
    <mergeCell ref="C57:E57"/>
    <mergeCell ref="F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AZ57:BA57"/>
    <mergeCell ref="BB57:BC57"/>
    <mergeCell ref="BD57:BE57"/>
    <mergeCell ref="C58:E58"/>
    <mergeCell ref="F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BB58:BC58"/>
    <mergeCell ref="BD58:BE58"/>
    <mergeCell ref="C59:E59"/>
    <mergeCell ref="F59:S59"/>
    <mergeCell ref="T59:U59"/>
    <mergeCell ref="V59:W59"/>
    <mergeCell ref="X59:Y59"/>
    <mergeCell ref="Z59:AA59"/>
    <mergeCell ref="AB59:AC59"/>
    <mergeCell ref="AD59:AE59"/>
    <mergeCell ref="AZ59:BA59"/>
    <mergeCell ref="BB59:BC59"/>
    <mergeCell ref="AF59:AG59"/>
    <mergeCell ref="AH59:AI59"/>
    <mergeCell ref="AJ59:AK59"/>
    <mergeCell ref="AL59:AM59"/>
    <mergeCell ref="AN59:AO59"/>
    <mergeCell ref="AP59:AQ59"/>
    <mergeCell ref="AF60:AG60"/>
    <mergeCell ref="AH60:AI60"/>
    <mergeCell ref="AR59:AS59"/>
    <mergeCell ref="AT59:AU59"/>
    <mergeCell ref="AV59:AW59"/>
    <mergeCell ref="AX59:AY59"/>
    <mergeCell ref="AR60:AS60"/>
    <mergeCell ref="AT60:AU60"/>
    <mergeCell ref="BD59:BE59"/>
    <mergeCell ref="C60:S60"/>
    <mergeCell ref="T60:U60"/>
    <mergeCell ref="V60:W60"/>
    <mergeCell ref="X60:Y60"/>
    <mergeCell ref="Z60:AA60"/>
    <mergeCell ref="AB60:AC60"/>
    <mergeCell ref="AD60:AE60"/>
    <mergeCell ref="AV60:AW60"/>
    <mergeCell ref="AX60:AY60"/>
    <mergeCell ref="AZ60:BA60"/>
    <mergeCell ref="BB60:BC60"/>
    <mergeCell ref="BD60:BE60"/>
    <mergeCell ref="C61:BE61"/>
    <mergeCell ref="AJ60:AK60"/>
    <mergeCell ref="AL60:AM60"/>
    <mergeCell ref="AN60:AO60"/>
    <mergeCell ref="AP60:AQ60"/>
    <mergeCell ref="C62:E62"/>
    <mergeCell ref="F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AX62:AY62"/>
    <mergeCell ref="AZ62:BA62"/>
    <mergeCell ref="BB62:BC62"/>
    <mergeCell ref="BD62:BE62"/>
    <mergeCell ref="C63:E63"/>
    <mergeCell ref="F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BD63:BE63"/>
    <mergeCell ref="C64:E64"/>
    <mergeCell ref="F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R64:AS64"/>
    <mergeCell ref="AT64:AU64"/>
    <mergeCell ref="AV64:AW64"/>
    <mergeCell ref="AX64:AY64"/>
    <mergeCell ref="AZ64:BA64"/>
    <mergeCell ref="BB64:BC64"/>
    <mergeCell ref="BD64:BE64"/>
    <mergeCell ref="C65:E65"/>
    <mergeCell ref="F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AV65:AW65"/>
    <mergeCell ref="AX65:AY65"/>
    <mergeCell ref="AZ65:BA65"/>
    <mergeCell ref="BB65:BC65"/>
    <mergeCell ref="BD65:BE65"/>
    <mergeCell ref="C66:E66"/>
    <mergeCell ref="F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AT66:AU66"/>
    <mergeCell ref="AV66:AW66"/>
    <mergeCell ref="AX66:AY66"/>
    <mergeCell ref="AZ66:BA66"/>
    <mergeCell ref="BB66:BC66"/>
    <mergeCell ref="BD66:BE66"/>
    <mergeCell ref="C67:E67"/>
    <mergeCell ref="F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T67:AU67"/>
    <mergeCell ref="AV67:AW67"/>
    <mergeCell ref="AX67:AY67"/>
    <mergeCell ref="AZ67:BA67"/>
    <mergeCell ref="BB67:BC67"/>
    <mergeCell ref="BD67:BE67"/>
    <mergeCell ref="C68:E68"/>
    <mergeCell ref="F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T68:AU68"/>
    <mergeCell ref="AV68:AW68"/>
    <mergeCell ref="AX68:AY68"/>
    <mergeCell ref="AZ68:BA68"/>
    <mergeCell ref="BB68:BC68"/>
    <mergeCell ref="BD68:BE68"/>
    <mergeCell ref="C69:E69"/>
    <mergeCell ref="F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AT69:AU69"/>
    <mergeCell ref="AV69:AW69"/>
    <mergeCell ref="AX69:AY69"/>
    <mergeCell ref="AZ69:BA69"/>
    <mergeCell ref="BB69:BC69"/>
    <mergeCell ref="BD69:BE69"/>
    <mergeCell ref="C70:E70"/>
    <mergeCell ref="F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P70:AQ70"/>
    <mergeCell ref="AR70:AS70"/>
    <mergeCell ref="AT70:AU70"/>
    <mergeCell ref="AV70:AW70"/>
    <mergeCell ref="AX70:AY70"/>
    <mergeCell ref="AZ70:BA70"/>
    <mergeCell ref="BB70:BC70"/>
    <mergeCell ref="BD70:BE70"/>
    <mergeCell ref="C71:E71"/>
    <mergeCell ref="F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AT71:AU71"/>
    <mergeCell ref="AV71:AW71"/>
    <mergeCell ref="AX71:AY71"/>
    <mergeCell ref="AZ71:BA71"/>
    <mergeCell ref="BB71:BC71"/>
    <mergeCell ref="BD71:BE71"/>
    <mergeCell ref="C72:E72"/>
    <mergeCell ref="F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BD72:BE72"/>
    <mergeCell ref="C73:E73"/>
    <mergeCell ref="F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R73:AS73"/>
    <mergeCell ref="AT73:AU73"/>
    <mergeCell ref="AV73:AW73"/>
    <mergeCell ref="AX73:AY73"/>
    <mergeCell ref="AZ73:BA73"/>
    <mergeCell ref="BB73:BC73"/>
    <mergeCell ref="BD73:BE73"/>
    <mergeCell ref="C74:E74"/>
    <mergeCell ref="F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P74:AQ74"/>
    <mergeCell ref="AR74:AS74"/>
    <mergeCell ref="AT74:AU74"/>
    <mergeCell ref="AV74:AW74"/>
    <mergeCell ref="AX74:AY74"/>
    <mergeCell ref="AZ74:BA74"/>
    <mergeCell ref="BB74:BC74"/>
    <mergeCell ref="BD74:BE74"/>
    <mergeCell ref="C75:E75"/>
    <mergeCell ref="F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AR75:AS75"/>
    <mergeCell ref="AT75:AU75"/>
    <mergeCell ref="AV75:AW75"/>
    <mergeCell ref="AX75:AY75"/>
    <mergeCell ref="AZ75:BA75"/>
    <mergeCell ref="BB75:BC75"/>
    <mergeCell ref="BD75:BE75"/>
    <mergeCell ref="C76:E76"/>
    <mergeCell ref="F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R76:AS76"/>
    <mergeCell ref="AT76:AU76"/>
    <mergeCell ref="AV76:AW76"/>
    <mergeCell ref="AX76:AY76"/>
    <mergeCell ref="AZ76:BA76"/>
    <mergeCell ref="BB76:BC76"/>
    <mergeCell ref="BD76:BE76"/>
    <mergeCell ref="C77:E77"/>
    <mergeCell ref="F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R77:AS77"/>
    <mergeCell ref="AT77:AU77"/>
    <mergeCell ref="AV77:AW77"/>
    <mergeCell ref="AX77:AY77"/>
    <mergeCell ref="AZ77:BA77"/>
    <mergeCell ref="BB77:BC77"/>
    <mergeCell ref="BD77:BE77"/>
    <mergeCell ref="C78:E78"/>
    <mergeCell ref="F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P78:AQ78"/>
    <mergeCell ref="AR78:AS78"/>
    <mergeCell ref="AT78:AU78"/>
    <mergeCell ref="AV78:AW78"/>
    <mergeCell ref="AX78:AY78"/>
    <mergeCell ref="AZ78:BA78"/>
    <mergeCell ref="BB78:BC78"/>
    <mergeCell ref="BD78:BE78"/>
    <mergeCell ref="C79:E79"/>
    <mergeCell ref="F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N79:AO79"/>
    <mergeCell ref="AP79:AQ79"/>
    <mergeCell ref="AR79:AS79"/>
    <mergeCell ref="AT79:AU79"/>
    <mergeCell ref="AV79:AW79"/>
    <mergeCell ref="AX79:AY79"/>
    <mergeCell ref="AZ79:BA79"/>
    <mergeCell ref="BB79:BC79"/>
    <mergeCell ref="BD79:BE79"/>
    <mergeCell ref="C80:E80"/>
    <mergeCell ref="F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L80:AM80"/>
    <mergeCell ref="AN80:AO80"/>
    <mergeCell ref="AP80:AQ80"/>
    <mergeCell ref="AR80:AS80"/>
    <mergeCell ref="AT80:AU80"/>
    <mergeCell ref="AV80:AW80"/>
    <mergeCell ref="AX80:AY80"/>
    <mergeCell ref="AZ80:BA80"/>
    <mergeCell ref="BB80:BC80"/>
    <mergeCell ref="BD80:BE80"/>
    <mergeCell ref="C81:E81"/>
    <mergeCell ref="F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R81:AS81"/>
    <mergeCell ref="AT81:AU81"/>
    <mergeCell ref="AV81:AW81"/>
    <mergeCell ref="AX81:AY81"/>
    <mergeCell ref="AZ81:BA81"/>
    <mergeCell ref="BB81:BC81"/>
    <mergeCell ref="BD81:BE81"/>
    <mergeCell ref="C82:E82"/>
    <mergeCell ref="F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P82:AQ82"/>
    <mergeCell ref="AR82:AS82"/>
    <mergeCell ref="AT82:AU82"/>
    <mergeCell ref="AV82:AW82"/>
    <mergeCell ref="AX82:AY82"/>
    <mergeCell ref="AZ82:BA82"/>
    <mergeCell ref="BB82:BC82"/>
    <mergeCell ref="BD82:BE82"/>
    <mergeCell ref="C83:S83"/>
    <mergeCell ref="T83:U83"/>
    <mergeCell ref="V83:W83"/>
    <mergeCell ref="X83:Y83"/>
    <mergeCell ref="Z83:AA83"/>
    <mergeCell ref="AB83:AC83"/>
    <mergeCell ref="AD83:AE83"/>
    <mergeCell ref="AZ83:BA83"/>
    <mergeCell ref="BB83:BC83"/>
    <mergeCell ref="AF83:AG83"/>
    <mergeCell ref="AH83:AI83"/>
    <mergeCell ref="AJ83:AK83"/>
    <mergeCell ref="AL83:AM83"/>
    <mergeCell ref="AN83:AO83"/>
    <mergeCell ref="AP83:AQ83"/>
    <mergeCell ref="AF84:AG84"/>
    <mergeCell ref="AH84:AI84"/>
    <mergeCell ref="AR83:AS83"/>
    <mergeCell ref="AT83:AU83"/>
    <mergeCell ref="AV83:AW83"/>
    <mergeCell ref="AX83:AY83"/>
    <mergeCell ref="AR84:AS84"/>
    <mergeCell ref="AT84:AU84"/>
    <mergeCell ref="BD83:BE83"/>
    <mergeCell ref="C84:S84"/>
    <mergeCell ref="T84:U84"/>
    <mergeCell ref="V84:W84"/>
    <mergeCell ref="X84:Y84"/>
    <mergeCell ref="Z84:AA84"/>
    <mergeCell ref="AB84:AC84"/>
    <mergeCell ref="AD84:AE84"/>
    <mergeCell ref="AV84:AW84"/>
    <mergeCell ref="AX84:AY84"/>
    <mergeCell ref="AZ84:BA84"/>
    <mergeCell ref="BB84:BC84"/>
    <mergeCell ref="BD84:BE84"/>
    <mergeCell ref="C85:BE85"/>
    <mergeCell ref="AJ84:AK84"/>
    <mergeCell ref="AL84:AM84"/>
    <mergeCell ref="AN84:AO84"/>
    <mergeCell ref="AP84:AQ84"/>
    <mergeCell ref="C86:BE86"/>
    <mergeCell ref="C87:E87"/>
    <mergeCell ref="F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N87:AO87"/>
    <mergeCell ref="AP87:AQ87"/>
    <mergeCell ref="AR87:AS87"/>
    <mergeCell ref="AT87:AU87"/>
    <mergeCell ref="AV87:AW87"/>
    <mergeCell ref="AX87:AY87"/>
    <mergeCell ref="AZ87:BA87"/>
    <mergeCell ref="BB87:BC87"/>
    <mergeCell ref="BD87:BE87"/>
    <mergeCell ref="C88:E88"/>
    <mergeCell ref="F88:S88"/>
    <mergeCell ref="T88:U88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AR88:AS88"/>
    <mergeCell ref="AT88:AU88"/>
    <mergeCell ref="AV88:AW88"/>
    <mergeCell ref="AX88:AY88"/>
    <mergeCell ref="AZ88:BA88"/>
    <mergeCell ref="BB88:BC88"/>
    <mergeCell ref="BD88:BE88"/>
    <mergeCell ref="C89:E89"/>
    <mergeCell ref="F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R89:AS89"/>
    <mergeCell ref="AT89:AU89"/>
    <mergeCell ref="AV89:AW89"/>
    <mergeCell ref="AX89:AY89"/>
    <mergeCell ref="AZ89:BA89"/>
    <mergeCell ref="BB89:BC89"/>
    <mergeCell ref="BD89:BE89"/>
    <mergeCell ref="C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P90:AQ90"/>
    <mergeCell ref="AR90:AS90"/>
    <mergeCell ref="AT90:AU90"/>
    <mergeCell ref="AV90:AW90"/>
    <mergeCell ref="AX90:AY90"/>
    <mergeCell ref="AZ90:BA90"/>
    <mergeCell ref="BB90:BC90"/>
    <mergeCell ref="BD90:BE90"/>
    <mergeCell ref="C91:BE91"/>
    <mergeCell ref="C92:E92"/>
    <mergeCell ref="F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R92:AS92"/>
    <mergeCell ref="AT92:AU92"/>
    <mergeCell ref="AV92:AW92"/>
    <mergeCell ref="AX92:AY92"/>
    <mergeCell ref="AZ92:BA92"/>
    <mergeCell ref="BB92:BC92"/>
    <mergeCell ref="BD92:BE92"/>
    <mergeCell ref="C93:E93"/>
    <mergeCell ref="F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R93:AS93"/>
    <mergeCell ref="AT93:AU93"/>
    <mergeCell ref="AV93:AW93"/>
    <mergeCell ref="AX93:AY93"/>
    <mergeCell ref="AZ93:BA93"/>
    <mergeCell ref="BB93:BC93"/>
    <mergeCell ref="BD93:BE93"/>
    <mergeCell ref="C94:E94"/>
    <mergeCell ref="F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P94:AQ94"/>
    <mergeCell ref="AR94:AS94"/>
    <mergeCell ref="AT94:AU94"/>
    <mergeCell ref="AV94:AW94"/>
    <mergeCell ref="AX94:AY94"/>
    <mergeCell ref="AZ94:BA94"/>
    <mergeCell ref="BB94:BC94"/>
    <mergeCell ref="BD94:BE94"/>
    <mergeCell ref="C95:E95"/>
    <mergeCell ref="F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N95:AO95"/>
    <mergeCell ref="AP95:AQ95"/>
    <mergeCell ref="AR95:AS95"/>
    <mergeCell ref="AT95:AU95"/>
    <mergeCell ref="AV95:AW95"/>
    <mergeCell ref="AX95:AY95"/>
    <mergeCell ref="AZ95:BA95"/>
    <mergeCell ref="BB95:BC95"/>
    <mergeCell ref="BD95:BE95"/>
    <mergeCell ref="C96:E96"/>
    <mergeCell ref="F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AL96:AM96"/>
    <mergeCell ref="AN96:AO96"/>
    <mergeCell ref="AP96:AQ96"/>
    <mergeCell ref="AR96:AS96"/>
    <mergeCell ref="AT96:AU96"/>
    <mergeCell ref="AV96:AW96"/>
    <mergeCell ref="AX96:AY96"/>
    <mergeCell ref="AZ96:BA96"/>
    <mergeCell ref="BB96:BC96"/>
    <mergeCell ref="BD96:BE96"/>
    <mergeCell ref="C97:E97"/>
    <mergeCell ref="F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R97:AS97"/>
    <mergeCell ref="AT97:AU97"/>
    <mergeCell ref="AV97:AW97"/>
    <mergeCell ref="AX97:AY97"/>
    <mergeCell ref="AZ97:BA97"/>
    <mergeCell ref="BB97:BC97"/>
    <mergeCell ref="BD97:BE97"/>
    <mergeCell ref="C98:E98"/>
    <mergeCell ref="F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P98:AQ98"/>
    <mergeCell ref="AR98:AS98"/>
    <mergeCell ref="AT98:AU98"/>
    <mergeCell ref="AV98:AW98"/>
    <mergeCell ref="AX98:AY98"/>
    <mergeCell ref="AZ98:BA98"/>
    <mergeCell ref="BB98:BC98"/>
    <mergeCell ref="BD98:BE98"/>
    <mergeCell ref="C99:E99"/>
    <mergeCell ref="F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N99:AO99"/>
    <mergeCell ref="AP99:AQ99"/>
    <mergeCell ref="AR99:AS99"/>
    <mergeCell ref="AT99:AU99"/>
    <mergeCell ref="AV99:AW99"/>
    <mergeCell ref="AX99:AY99"/>
    <mergeCell ref="AZ99:BA99"/>
    <mergeCell ref="BB99:BC99"/>
    <mergeCell ref="BD99:BE99"/>
    <mergeCell ref="C100:E100"/>
    <mergeCell ref="F100:S100"/>
    <mergeCell ref="T100:U100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AL100:AM100"/>
    <mergeCell ref="AN100:AO100"/>
    <mergeCell ref="AP100:AQ100"/>
    <mergeCell ref="AR100:AS100"/>
    <mergeCell ref="AT100:AU100"/>
    <mergeCell ref="AV100:AW100"/>
    <mergeCell ref="AX100:AY100"/>
    <mergeCell ref="AZ100:BA100"/>
    <mergeCell ref="BB100:BC100"/>
    <mergeCell ref="BD100:BE100"/>
    <mergeCell ref="C101:E101"/>
    <mergeCell ref="F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R101:AS101"/>
    <mergeCell ref="AT101:AU101"/>
    <mergeCell ref="AV101:AW101"/>
    <mergeCell ref="AX101:AY101"/>
    <mergeCell ref="AZ101:BA101"/>
    <mergeCell ref="BB101:BC101"/>
    <mergeCell ref="BD101:BE101"/>
    <mergeCell ref="C102:E102"/>
    <mergeCell ref="F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P102:AQ102"/>
    <mergeCell ref="AR102:AS102"/>
    <mergeCell ref="AT102:AU102"/>
    <mergeCell ref="AV102:AW102"/>
    <mergeCell ref="AX102:AY102"/>
    <mergeCell ref="AZ102:BA102"/>
    <mergeCell ref="BB102:BC102"/>
    <mergeCell ref="BD102:BE102"/>
    <mergeCell ref="C103:E103"/>
    <mergeCell ref="F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D103:BE103"/>
    <mergeCell ref="C104:E104"/>
    <mergeCell ref="F104:S104"/>
    <mergeCell ref="T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R104:AS104"/>
    <mergeCell ref="AT104:AU104"/>
    <mergeCell ref="AV104:AW104"/>
    <mergeCell ref="AX104:AY104"/>
    <mergeCell ref="AZ104:BA104"/>
    <mergeCell ref="BB104:BC104"/>
    <mergeCell ref="BD104:BE104"/>
    <mergeCell ref="C105:E105"/>
    <mergeCell ref="F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R105:AS105"/>
    <mergeCell ref="AT105:AU105"/>
    <mergeCell ref="AV105:AW105"/>
    <mergeCell ref="AX105:AY105"/>
    <mergeCell ref="AZ105:BA105"/>
    <mergeCell ref="BB105:BC105"/>
    <mergeCell ref="BD105:BE105"/>
    <mergeCell ref="C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P106:AQ106"/>
    <mergeCell ref="AR106:AS106"/>
    <mergeCell ref="AT106:AU106"/>
    <mergeCell ref="AV106:AW106"/>
    <mergeCell ref="AX106:AY106"/>
    <mergeCell ref="AZ106:BA106"/>
    <mergeCell ref="BB106:BC106"/>
    <mergeCell ref="BD106:BE106"/>
    <mergeCell ref="C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N107:AO107"/>
    <mergeCell ref="AP107:AQ107"/>
    <mergeCell ref="AR107:AS107"/>
    <mergeCell ref="AT107:AU107"/>
    <mergeCell ref="AV107:AW107"/>
    <mergeCell ref="AX107:AY107"/>
    <mergeCell ref="AZ107:BA107"/>
    <mergeCell ref="BB107:BC107"/>
    <mergeCell ref="BD107:BE107"/>
    <mergeCell ref="C108:S108"/>
    <mergeCell ref="T108:U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AN108:AO108"/>
    <mergeCell ref="AP108:AQ108"/>
    <mergeCell ref="AR108:AS108"/>
    <mergeCell ref="AT108:AU108"/>
    <mergeCell ref="AV108:AW108"/>
    <mergeCell ref="AX108:AY108"/>
    <mergeCell ref="AF109:AO109"/>
    <mergeCell ref="AP109:AQ109"/>
    <mergeCell ref="AR109:AS109"/>
    <mergeCell ref="AT109:AU109"/>
    <mergeCell ref="AV109:AW109"/>
    <mergeCell ref="AX109:AY109"/>
    <mergeCell ref="AX110:AY110"/>
    <mergeCell ref="AZ110:BA110"/>
    <mergeCell ref="BB110:BC110"/>
    <mergeCell ref="AZ108:BA108"/>
    <mergeCell ref="BB108:BC108"/>
    <mergeCell ref="BD108:BE108"/>
    <mergeCell ref="AZ109:BA109"/>
    <mergeCell ref="AZ111:BA111"/>
    <mergeCell ref="BB111:BC111"/>
    <mergeCell ref="BD111:BE111"/>
    <mergeCell ref="BB109:BC109"/>
    <mergeCell ref="BD109:BE109"/>
    <mergeCell ref="AF110:AO110"/>
    <mergeCell ref="AP110:AQ110"/>
    <mergeCell ref="AR110:AS110"/>
    <mergeCell ref="AT110:AU110"/>
    <mergeCell ref="AV110:AW110"/>
    <mergeCell ref="AT112:AU112"/>
    <mergeCell ref="AV112:AW112"/>
    <mergeCell ref="AX112:AY112"/>
    <mergeCell ref="BD110:BE110"/>
    <mergeCell ref="AF111:AO111"/>
    <mergeCell ref="AP111:AQ111"/>
    <mergeCell ref="AR111:AS111"/>
    <mergeCell ref="AT111:AU111"/>
    <mergeCell ref="AV111:AW111"/>
    <mergeCell ref="AX111:AY111"/>
    <mergeCell ref="AZ112:BA112"/>
    <mergeCell ref="BB112:BC112"/>
    <mergeCell ref="BD112:BE112"/>
    <mergeCell ref="N115:Q115"/>
    <mergeCell ref="V115:Y115"/>
    <mergeCell ref="AS115:AW115"/>
    <mergeCell ref="BC115:BE115"/>
    <mergeCell ref="AF112:AO112"/>
    <mergeCell ref="AP112:AQ112"/>
    <mergeCell ref="AR112:AS112"/>
  </mergeCells>
  <printOptions horizontalCentered="1"/>
  <pageMargins left="0.7874015748031497" right="0.3937007874015748" top="0.1968503937007874" bottom="0.1968503937007874" header="0" footer="0"/>
  <pageSetup fitToHeight="2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8"/>
  <sheetViews>
    <sheetView view="pageBreakPreview" zoomScale="85" zoomScaleNormal="50" zoomScaleSheetLayoutView="85" zoomScalePageLayoutView="0" workbookViewId="0" topLeftCell="A1">
      <selection activeCell="AK51" sqref="AK51:AL51"/>
    </sheetView>
  </sheetViews>
  <sheetFormatPr defaultColWidth="10.125" defaultRowHeight="12.75"/>
  <cols>
    <col min="1" max="2" width="4.375" style="1" customWidth="1"/>
    <col min="3" max="4" width="4.375" style="2" customWidth="1"/>
    <col min="5" max="5" width="4.75390625" style="2" customWidth="1"/>
    <col min="6" max="7" width="4.75390625" style="1" customWidth="1"/>
    <col min="8" max="11" width="5.625" style="1" customWidth="1"/>
    <col min="12" max="12" width="5.625" style="5" customWidth="1"/>
    <col min="13" max="13" width="5.125" style="5" customWidth="1"/>
    <col min="14" max="15" width="5.125" style="4" customWidth="1"/>
    <col min="16" max="19" width="5.125" style="3" customWidth="1"/>
    <col min="20" max="26" width="4.75390625" style="3" customWidth="1"/>
    <col min="27" max="27" width="4.75390625" style="2" customWidth="1"/>
    <col min="28" max="29" width="4.75390625" style="3" customWidth="1"/>
    <col min="30" max="30" width="4.75390625" style="2" customWidth="1"/>
    <col min="31" max="41" width="4.75390625" style="1" customWidth="1"/>
    <col min="42" max="50" width="4.375" style="1" customWidth="1"/>
    <col min="51" max="51" width="3.875" style="1" customWidth="1"/>
    <col min="52" max="52" width="4.00390625" style="1" customWidth="1"/>
    <col min="53" max="53" width="4.25390625" style="1" customWidth="1"/>
    <col min="54" max="54" width="4.00390625" style="1" customWidth="1"/>
    <col min="55" max="55" width="5.375" style="1" customWidth="1"/>
    <col min="56" max="56" width="4.375" style="1" customWidth="1"/>
    <col min="57" max="57" width="5.00390625" style="1" customWidth="1"/>
    <col min="58" max="58" width="7.25390625" style="1" customWidth="1"/>
    <col min="59" max="16384" width="10.125" style="1" customWidth="1"/>
  </cols>
  <sheetData>
    <row r="1" spans="2:58" ht="23.25" customHeight="1">
      <c r="B1" s="6"/>
      <c r="C1" s="6"/>
      <c r="D1" s="6"/>
      <c r="E1" s="1"/>
      <c r="K1" s="5"/>
      <c r="M1" s="4"/>
      <c r="N1" s="3"/>
      <c r="O1" s="3"/>
      <c r="R1" s="752" t="s">
        <v>81</v>
      </c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2"/>
      <c r="AL1" s="752"/>
      <c r="AM1" s="752"/>
      <c r="AN1" s="752"/>
      <c r="AO1" s="752"/>
      <c r="AP1" s="752"/>
      <c r="BA1" s="102"/>
      <c r="BB1" s="100"/>
      <c r="BC1" s="100"/>
      <c r="BD1" s="100"/>
      <c r="BE1" s="100"/>
      <c r="BF1" s="100"/>
    </row>
    <row r="2" spans="1:58" s="99" customFormat="1" ht="23.25" customHeight="1">
      <c r="A2" s="101"/>
      <c r="B2" s="101"/>
      <c r="C2" s="101"/>
      <c r="D2" s="101"/>
      <c r="E2" s="101"/>
      <c r="F2" s="101"/>
      <c r="G2" s="101"/>
      <c r="H2" s="101"/>
      <c r="I2" s="129" t="s">
        <v>102</v>
      </c>
      <c r="J2" s="101"/>
      <c r="K2" s="101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00"/>
      <c r="BB2" s="100"/>
      <c r="BC2" s="100"/>
      <c r="BD2" s="100"/>
      <c r="BE2" s="100"/>
      <c r="BF2" s="100"/>
    </row>
    <row r="3" spans="1:58" ht="36.75" customHeight="1">
      <c r="A3" s="130"/>
      <c r="B3" s="130"/>
      <c r="C3" s="130"/>
      <c r="D3" s="130"/>
      <c r="E3" s="130"/>
      <c r="F3" s="130"/>
      <c r="G3" s="130"/>
      <c r="H3" s="130"/>
      <c r="I3" s="753" t="s">
        <v>303</v>
      </c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3"/>
      <c r="AU3" s="753"/>
      <c r="AV3" s="753"/>
      <c r="AW3" s="753"/>
      <c r="AX3" s="753"/>
      <c r="AY3" s="98"/>
      <c r="AZ3" s="98"/>
      <c r="BA3" s="97"/>
      <c r="BB3" s="94"/>
      <c r="BC3" s="94"/>
      <c r="BD3" s="94"/>
      <c r="BE3" s="94"/>
      <c r="BF3" s="94"/>
    </row>
    <row r="4" spans="1:58" ht="26.25">
      <c r="A4" s="782" t="s">
        <v>126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209"/>
      <c r="M4" s="96"/>
      <c r="N4" s="95"/>
      <c r="O4" s="95"/>
      <c r="P4" s="756" t="s">
        <v>132</v>
      </c>
      <c r="Q4" s="756"/>
      <c r="R4" s="756"/>
      <c r="S4" s="756"/>
      <c r="T4" s="756"/>
      <c r="U4" s="756"/>
      <c r="V4" s="756"/>
      <c r="W4" s="756"/>
      <c r="X4" s="756"/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756"/>
      <c r="AT4" s="754"/>
      <c r="AU4" s="754"/>
      <c r="AV4" s="754"/>
      <c r="AW4" s="754"/>
      <c r="AX4" s="754"/>
      <c r="AY4" s="754"/>
      <c r="AZ4" s="754"/>
      <c r="BA4" s="94"/>
      <c r="BB4" s="94"/>
      <c r="BC4" s="94"/>
      <c r="BD4" s="94"/>
      <c r="BE4" s="94"/>
      <c r="BF4" s="94"/>
    </row>
    <row r="5" spans="1:58" ht="23.25" customHeight="1">
      <c r="A5" s="304" t="s">
        <v>127</v>
      </c>
      <c r="B5" s="304"/>
      <c r="C5" s="304"/>
      <c r="D5" s="304"/>
      <c r="E5" s="304"/>
      <c r="F5" s="304"/>
      <c r="G5" s="136"/>
      <c r="H5" s="134"/>
      <c r="I5" s="134"/>
      <c r="J5" s="134"/>
      <c r="K5" s="134"/>
      <c r="L5" s="137"/>
      <c r="M5" s="93"/>
      <c r="N5" s="747" t="s">
        <v>69</v>
      </c>
      <c r="O5" s="747"/>
      <c r="P5" s="747"/>
      <c r="Q5" s="747"/>
      <c r="R5" s="742" t="s">
        <v>68</v>
      </c>
      <c r="S5" s="742"/>
      <c r="T5" s="742"/>
      <c r="U5" s="742"/>
      <c r="V5" s="742"/>
      <c r="W5" s="742"/>
      <c r="X5" s="92" t="s">
        <v>67</v>
      </c>
      <c r="Y5" s="114"/>
      <c r="AA5" s="92"/>
      <c r="AB5" s="117"/>
      <c r="AC5" s="743" t="s">
        <v>82</v>
      </c>
      <c r="AD5" s="743"/>
      <c r="AE5" s="743"/>
      <c r="AF5" s="743"/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106"/>
      <c r="AR5" s="755" t="s">
        <v>66</v>
      </c>
      <c r="AS5" s="755"/>
      <c r="AT5" s="755"/>
      <c r="AU5" s="755"/>
      <c r="AV5" s="755"/>
      <c r="AW5" s="755"/>
      <c r="AX5" s="755"/>
      <c r="AY5" s="755"/>
      <c r="AZ5" s="740" t="s">
        <v>167</v>
      </c>
      <c r="BA5" s="740"/>
      <c r="BB5" s="740"/>
      <c r="BC5" s="740"/>
      <c r="BD5" s="740"/>
      <c r="BE5" s="740"/>
      <c r="BF5" s="740"/>
    </row>
    <row r="6" spans="1:58" ht="22.5" customHeight="1">
      <c r="A6" s="304" t="s">
        <v>128</v>
      </c>
      <c r="B6" s="304"/>
      <c r="C6" s="304"/>
      <c r="D6" s="304"/>
      <c r="E6" s="304"/>
      <c r="F6" s="304"/>
      <c r="G6" s="304"/>
      <c r="H6" s="304"/>
      <c r="I6" s="304"/>
      <c r="J6" s="138"/>
      <c r="K6" s="138"/>
      <c r="L6" s="139"/>
      <c r="M6" s="93"/>
      <c r="N6" s="84"/>
      <c r="O6" s="84"/>
      <c r="P6" s="745" t="s">
        <v>83</v>
      </c>
      <c r="Q6" s="746"/>
      <c r="R6" s="746"/>
      <c r="S6" s="746"/>
      <c r="T6" s="746"/>
      <c r="U6" s="746"/>
      <c r="V6" s="746"/>
      <c r="W6" s="746"/>
      <c r="X6" s="746"/>
      <c r="Y6" s="746"/>
      <c r="Z6" s="203"/>
      <c r="AA6" s="140"/>
      <c r="AB6" s="204"/>
      <c r="AC6" s="744" t="s">
        <v>65</v>
      </c>
      <c r="AD6" s="744"/>
      <c r="AE6" s="744"/>
      <c r="AF6" s="744"/>
      <c r="AG6" s="744"/>
      <c r="AH6" s="744"/>
      <c r="AI6" s="744"/>
      <c r="AJ6" s="744"/>
      <c r="AK6" s="744"/>
      <c r="AL6" s="744"/>
      <c r="AM6" s="744"/>
      <c r="AN6" s="744"/>
      <c r="AO6" s="744"/>
      <c r="AP6" s="744"/>
      <c r="AQ6" s="115"/>
      <c r="AR6" s="115"/>
      <c r="AS6" s="83"/>
      <c r="AT6" s="91"/>
      <c r="AU6" s="91"/>
      <c r="AW6" s="750" t="s">
        <v>89</v>
      </c>
      <c r="AX6" s="750"/>
      <c r="AY6" s="750"/>
      <c r="AZ6" s="750"/>
      <c r="BA6" s="750"/>
      <c r="BB6" s="750"/>
      <c r="BC6" s="750"/>
      <c r="BD6" s="750"/>
      <c r="BE6" s="750"/>
      <c r="BF6" s="750"/>
    </row>
    <row r="7" spans="1:58" ht="26.25" customHeight="1">
      <c r="A7" s="778" t="s">
        <v>223</v>
      </c>
      <c r="B7" s="778"/>
      <c r="C7" s="778"/>
      <c r="D7" s="778"/>
      <c r="E7" s="778"/>
      <c r="F7" s="778"/>
      <c r="G7" s="778"/>
      <c r="H7" s="778"/>
      <c r="I7" s="778"/>
      <c r="J7" s="778"/>
      <c r="K7" s="778"/>
      <c r="L7" s="136"/>
      <c r="M7" s="86"/>
      <c r="N7" s="747" t="s">
        <v>84</v>
      </c>
      <c r="O7" s="747"/>
      <c r="P7" s="747"/>
      <c r="Q7" s="747"/>
      <c r="R7" s="747"/>
      <c r="S7" s="747"/>
      <c r="T7" s="747"/>
      <c r="U7" s="90" t="s">
        <v>85</v>
      </c>
      <c r="V7" s="90"/>
      <c r="W7" s="90"/>
      <c r="X7" s="90"/>
      <c r="Y7" s="90"/>
      <c r="Z7" s="90"/>
      <c r="AA7" s="90"/>
      <c r="AB7" s="118"/>
      <c r="AC7" s="118"/>
      <c r="AD7" s="89"/>
      <c r="AE7" s="88"/>
      <c r="AF7" s="87"/>
      <c r="AG7" s="87"/>
      <c r="AH7" s="87"/>
      <c r="AI7" s="87"/>
      <c r="AJ7" s="88"/>
      <c r="AK7" s="88"/>
      <c r="AL7" s="88"/>
      <c r="AM7" s="87"/>
      <c r="AN7" s="87"/>
      <c r="AO7" s="87"/>
      <c r="AP7" s="105"/>
      <c r="AR7" s="65"/>
      <c r="AS7" s="65"/>
      <c r="AT7" s="65"/>
      <c r="AU7" s="65"/>
      <c r="AV7" s="133"/>
      <c r="AW7" s="750"/>
      <c r="AX7" s="750"/>
      <c r="AY7" s="750"/>
      <c r="AZ7" s="750"/>
      <c r="BA7" s="750"/>
      <c r="BB7" s="750"/>
      <c r="BC7" s="750"/>
      <c r="BD7" s="750"/>
      <c r="BE7" s="750"/>
      <c r="BF7" s="750"/>
    </row>
    <row r="8" spans="1:58" ht="20.25">
      <c r="A8" s="779" t="s">
        <v>129</v>
      </c>
      <c r="B8" s="779"/>
      <c r="C8" s="779"/>
      <c r="D8" s="779"/>
      <c r="E8" s="779"/>
      <c r="F8" s="779"/>
      <c r="G8" s="779"/>
      <c r="H8" s="141"/>
      <c r="I8" s="141"/>
      <c r="J8" s="135"/>
      <c r="K8" s="135"/>
      <c r="L8" s="142"/>
      <c r="M8" s="85"/>
      <c r="N8" s="84"/>
      <c r="O8" s="84"/>
      <c r="P8" s="84"/>
      <c r="Q8" s="84"/>
      <c r="R8" s="84"/>
      <c r="S8" s="84"/>
      <c r="T8" s="84"/>
      <c r="U8" s="748" t="s">
        <v>86</v>
      </c>
      <c r="V8" s="748"/>
      <c r="W8" s="748"/>
      <c r="X8" s="748"/>
      <c r="Y8" s="748"/>
      <c r="Z8" s="748"/>
      <c r="AA8" s="748"/>
      <c r="AB8" s="748"/>
      <c r="AC8" s="748"/>
      <c r="AD8" s="748"/>
      <c r="AE8" s="748"/>
      <c r="AF8" s="748"/>
      <c r="AG8" s="748"/>
      <c r="AH8" s="748"/>
      <c r="AI8" s="748"/>
      <c r="AJ8" s="748"/>
      <c r="AK8" s="748"/>
      <c r="AL8" s="748"/>
      <c r="AM8" s="748"/>
      <c r="AN8" s="748"/>
      <c r="AO8" s="748"/>
      <c r="AP8" s="749"/>
      <c r="AQ8" s="65"/>
      <c r="AR8" s="65" t="s">
        <v>70</v>
      </c>
      <c r="AS8" s="65"/>
      <c r="AT8" s="65"/>
      <c r="AU8" s="65"/>
      <c r="AV8" s="133"/>
      <c r="AW8" s="751"/>
      <c r="AX8" s="751"/>
      <c r="AY8" s="751"/>
      <c r="AZ8" s="751"/>
      <c r="BA8" s="751"/>
      <c r="BB8" s="751"/>
      <c r="BC8" s="751"/>
      <c r="BD8" s="751"/>
      <c r="BE8" s="751"/>
      <c r="BF8" s="751"/>
    </row>
    <row r="9" spans="1:48" ht="17.25" customHeight="1">
      <c r="A9" s="783" t="s">
        <v>130</v>
      </c>
      <c r="B9" s="783"/>
      <c r="C9" s="783"/>
      <c r="D9" s="783"/>
      <c r="E9" s="783"/>
      <c r="F9" s="783"/>
      <c r="G9" s="783"/>
      <c r="H9" s="783"/>
      <c r="I9" s="783"/>
      <c r="J9" s="136"/>
      <c r="K9" s="136"/>
      <c r="L9" s="141"/>
      <c r="M9" s="82"/>
      <c r="N9" s="106" t="s">
        <v>100</v>
      </c>
      <c r="O9" s="106"/>
      <c r="P9" s="106"/>
      <c r="Q9" s="106"/>
      <c r="R9" s="106"/>
      <c r="S9" s="106"/>
      <c r="T9" s="106"/>
      <c r="AQ9" s="106"/>
      <c r="AS9" s="65"/>
      <c r="AT9" s="65"/>
      <c r="AU9" s="65"/>
      <c r="AV9" s="65"/>
    </row>
    <row r="10" spans="1:58" ht="21" customHeight="1">
      <c r="A10" s="783"/>
      <c r="B10" s="783"/>
      <c r="C10" s="783"/>
      <c r="D10" s="783"/>
      <c r="E10" s="783"/>
      <c r="F10" s="783"/>
      <c r="G10" s="783"/>
      <c r="H10" s="783"/>
      <c r="I10" s="783"/>
      <c r="J10" s="141"/>
      <c r="K10" s="141"/>
      <c r="L10" s="141"/>
      <c r="M10" s="6"/>
      <c r="N10" s="35"/>
      <c r="O10" s="35"/>
      <c r="P10" s="35"/>
      <c r="Q10" s="35"/>
      <c r="R10" s="1"/>
      <c r="S10" s="1"/>
      <c r="T10" s="35"/>
      <c r="U10" s="128"/>
      <c r="V10" s="743" t="s">
        <v>166</v>
      </c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743"/>
      <c r="AH10" s="743"/>
      <c r="AI10" s="743"/>
      <c r="AJ10" s="743"/>
      <c r="AK10" s="743"/>
      <c r="AL10" s="743"/>
      <c r="AM10" s="34"/>
      <c r="AN10" s="34"/>
      <c r="AO10" s="34"/>
      <c r="AP10" s="106"/>
      <c r="AQ10" s="116"/>
      <c r="AR10" s="40" t="s">
        <v>64</v>
      </c>
      <c r="AT10" s="40"/>
      <c r="AU10" s="40"/>
      <c r="AV10" s="40"/>
      <c r="AW10" s="40"/>
      <c r="AX10" s="40"/>
      <c r="AY10" s="741" t="s">
        <v>304</v>
      </c>
      <c r="AZ10" s="741"/>
      <c r="BA10" s="741"/>
      <c r="BB10" s="741"/>
      <c r="BC10" s="741"/>
      <c r="BD10" s="741"/>
      <c r="BE10" s="741"/>
      <c r="BF10" s="741"/>
    </row>
    <row r="11" spans="1:58" ht="21" customHeight="1" thickBot="1">
      <c r="A11" s="780"/>
      <c r="B11" s="780"/>
      <c r="C11" s="780"/>
      <c r="D11" s="780"/>
      <c r="E11" s="780"/>
      <c r="F11" s="781" t="s">
        <v>131</v>
      </c>
      <c r="G11" s="781"/>
      <c r="H11" s="781"/>
      <c r="I11" s="781"/>
      <c r="J11" s="781"/>
      <c r="K11" s="781"/>
      <c r="L11" s="781"/>
      <c r="M11" s="6"/>
      <c r="N11" s="35"/>
      <c r="O11" s="35"/>
      <c r="P11" s="35"/>
      <c r="Q11" s="35"/>
      <c r="R11" s="744" t="s">
        <v>87</v>
      </c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744"/>
      <c r="AQ11" s="116"/>
      <c r="AR11" s="40"/>
      <c r="AT11" s="40"/>
      <c r="AU11" s="40"/>
      <c r="AV11" s="40"/>
      <c r="AW11" s="40"/>
      <c r="AX11" s="40"/>
      <c r="AY11" s="44"/>
      <c r="AZ11" s="44"/>
      <c r="BA11" s="44"/>
      <c r="BB11" s="44"/>
      <c r="BC11" s="44"/>
      <c r="BD11" s="44"/>
      <c r="BE11" s="44"/>
      <c r="BF11" s="44"/>
    </row>
    <row r="12" spans="1:58" ht="17.25" customHeight="1">
      <c r="A12" s="71"/>
      <c r="B12" s="70"/>
      <c r="C12" s="107"/>
      <c r="D12" s="107"/>
      <c r="E12" s="107"/>
      <c r="F12" s="70"/>
      <c r="G12" s="70"/>
      <c r="H12" s="70"/>
      <c r="I12" s="70"/>
      <c r="J12" s="70"/>
      <c r="K12" s="69"/>
      <c r="L12" s="68"/>
      <c r="M12" s="68"/>
      <c r="O12" s="131"/>
      <c r="P12" s="131"/>
      <c r="Q12" s="131"/>
      <c r="R12" s="131"/>
      <c r="S12" s="131" t="s">
        <v>71</v>
      </c>
      <c r="T12" s="131"/>
      <c r="U12" s="131"/>
      <c r="V12" s="131"/>
      <c r="W12" s="131"/>
      <c r="X12" s="131"/>
      <c r="Y12" s="131"/>
      <c r="Z12" s="757" t="s">
        <v>225</v>
      </c>
      <c r="AA12" s="758"/>
      <c r="AB12" s="758"/>
      <c r="AC12" s="758"/>
      <c r="AD12" s="758"/>
      <c r="AE12" s="758"/>
      <c r="AF12" s="758"/>
      <c r="AG12" s="758"/>
      <c r="AH12" s="758"/>
      <c r="AI12" s="758"/>
      <c r="AJ12" s="758"/>
      <c r="AK12" s="758"/>
      <c r="AL12" s="758"/>
      <c r="AM12" s="758"/>
      <c r="AN12" s="758"/>
      <c r="AO12" s="81"/>
      <c r="AP12" s="81"/>
      <c r="AQ12" s="81"/>
      <c r="AR12" s="79" t="s">
        <v>62</v>
      </c>
      <c r="AS12" s="80"/>
      <c r="AU12" s="79"/>
      <c r="AV12" s="772" t="s">
        <v>61</v>
      </c>
      <c r="AW12" s="772"/>
      <c r="AX12" s="772"/>
      <c r="AY12" s="772"/>
      <c r="AZ12" s="772"/>
      <c r="BA12" s="772"/>
      <c r="BB12" s="772"/>
      <c r="BC12" s="772"/>
      <c r="BD12" s="772"/>
      <c r="BE12" s="772"/>
      <c r="BF12" s="772"/>
    </row>
    <row r="13" spans="1:58" s="72" customFormat="1" ht="17.25" customHeight="1">
      <c r="A13" s="77"/>
      <c r="B13" s="78"/>
      <c r="C13" s="108"/>
      <c r="D13" s="108"/>
      <c r="E13" s="108"/>
      <c r="F13" s="78"/>
      <c r="G13" s="78"/>
      <c r="H13" s="78"/>
      <c r="I13" s="78"/>
      <c r="J13" s="78"/>
      <c r="K13" s="77"/>
      <c r="L13" s="76"/>
      <c r="M13" s="76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44" t="s">
        <v>226</v>
      </c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744"/>
      <c r="AL13" s="744"/>
      <c r="AM13" s="744"/>
      <c r="AN13" s="744"/>
      <c r="AO13" s="74"/>
      <c r="AP13" s="74"/>
      <c r="AQ13" s="74"/>
      <c r="AR13" s="74"/>
      <c r="AS13" s="53"/>
      <c r="AT13" s="53"/>
      <c r="AU13" s="53"/>
      <c r="AV13" s="53"/>
      <c r="AW13" s="53"/>
      <c r="AX13" s="53"/>
      <c r="AY13" s="73" t="s">
        <v>88</v>
      </c>
      <c r="AZ13" s="53"/>
      <c r="BB13" s="73"/>
      <c r="BC13" s="73"/>
      <c r="BD13" s="73"/>
      <c r="BE13" s="73"/>
      <c r="BF13" s="73"/>
    </row>
    <row r="14" spans="1:58" ht="19.5" customHeight="1">
      <c r="A14" s="71"/>
      <c r="B14" s="70"/>
      <c r="C14" s="107"/>
      <c r="D14" s="107"/>
      <c r="E14" s="107"/>
      <c r="F14" s="70"/>
      <c r="G14" s="70"/>
      <c r="H14" s="70"/>
      <c r="I14" s="70"/>
      <c r="J14" s="70"/>
      <c r="K14" s="69"/>
      <c r="L14" s="68"/>
      <c r="M14" s="68"/>
      <c r="O14" s="132"/>
      <c r="P14" s="132"/>
      <c r="Q14" s="132"/>
      <c r="R14" s="132"/>
      <c r="S14" s="132" t="s">
        <v>72</v>
      </c>
      <c r="T14" s="132"/>
      <c r="U14" s="132"/>
      <c r="V14" s="132"/>
      <c r="W14" s="132"/>
      <c r="X14" s="132"/>
      <c r="Y14" s="132"/>
      <c r="Z14" s="363" t="s">
        <v>168</v>
      </c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67"/>
      <c r="AU14" s="36"/>
      <c r="AZ14" s="22"/>
      <c r="BA14" s="66"/>
      <c r="BB14" s="66"/>
      <c r="BC14" s="66"/>
      <c r="BD14" s="66"/>
      <c r="BE14" s="66"/>
      <c r="BF14" s="66"/>
    </row>
    <row r="15" spans="1:50" ht="28.5" customHeight="1" thickBot="1">
      <c r="A15" s="65" t="s">
        <v>60</v>
      </c>
      <c r="B15" s="65"/>
      <c r="C15" s="106"/>
      <c r="D15" s="106"/>
      <c r="E15" s="106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47" t="s">
        <v>59</v>
      </c>
      <c r="V15" s="647"/>
      <c r="W15" s="647"/>
      <c r="X15" s="647"/>
      <c r="Y15" s="647"/>
      <c r="Z15" s="647"/>
      <c r="AA15" s="647"/>
      <c r="AB15" s="647"/>
      <c r="AC15" s="647"/>
      <c r="AD15" s="647"/>
      <c r="AE15" s="647"/>
      <c r="AF15" s="647"/>
      <c r="AG15" s="647"/>
      <c r="AH15" s="647"/>
      <c r="AI15" s="647"/>
      <c r="AJ15" s="647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36"/>
    </row>
    <row r="16" spans="2:57" ht="18" customHeight="1">
      <c r="B16" s="44"/>
      <c r="C16" s="44"/>
      <c r="D16" s="761" t="s">
        <v>36</v>
      </c>
      <c r="E16" s="763" t="s">
        <v>58</v>
      </c>
      <c r="F16" s="764"/>
      <c r="G16" s="764"/>
      <c r="H16" s="765"/>
      <c r="I16" s="766" t="s">
        <v>57</v>
      </c>
      <c r="J16" s="767"/>
      <c r="K16" s="767"/>
      <c r="L16" s="767"/>
      <c r="M16" s="768"/>
      <c r="N16" s="737" t="s">
        <v>56</v>
      </c>
      <c r="O16" s="738"/>
      <c r="P16" s="738"/>
      <c r="Q16" s="738"/>
      <c r="R16" s="739"/>
      <c r="S16" s="737" t="s">
        <v>55</v>
      </c>
      <c r="T16" s="738"/>
      <c r="U16" s="738"/>
      <c r="V16" s="739"/>
      <c r="W16" s="731" t="s">
        <v>54</v>
      </c>
      <c r="X16" s="732"/>
      <c r="Y16" s="732"/>
      <c r="Z16" s="732"/>
      <c r="AA16" s="733"/>
      <c r="AB16" s="731" t="s">
        <v>53</v>
      </c>
      <c r="AC16" s="732"/>
      <c r="AD16" s="732"/>
      <c r="AE16" s="733"/>
      <c r="AF16" s="731" t="s">
        <v>52</v>
      </c>
      <c r="AG16" s="732"/>
      <c r="AH16" s="732"/>
      <c r="AI16" s="733"/>
      <c r="AJ16" s="731" t="s">
        <v>51</v>
      </c>
      <c r="AK16" s="732"/>
      <c r="AL16" s="732"/>
      <c r="AM16" s="733"/>
      <c r="AN16" s="731" t="s">
        <v>50</v>
      </c>
      <c r="AO16" s="732"/>
      <c r="AP16" s="732"/>
      <c r="AQ16" s="733"/>
      <c r="AR16" s="731" t="s">
        <v>49</v>
      </c>
      <c r="AS16" s="732"/>
      <c r="AT16" s="732"/>
      <c r="AU16" s="733"/>
      <c r="AV16" s="731" t="s">
        <v>48</v>
      </c>
      <c r="AW16" s="732"/>
      <c r="AX16" s="732"/>
      <c r="AY16" s="733"/>
      <c r="AZ16" s="731" t="s">
        <v>47</v>
      </c>
      <c r="BA16" s="732"/>
      <c r="BB16" s="732"/>
      <c r="BC16" s="732"/>
      <c r="BD16" s="733"/>
      <c r="BE16" s="44"/>
    </row>
    <row r="17" spans="2:57" ht="18" customHeight="1" thickBot="1">
      <c r="B17" s="44"/>
      <c r="C17" s="44"/>
      <c r="D17" s="944"/>
      <c r="E17" s="229">
        <v>1</v>
      </c>
      <c r="F17" s="230">
        <f aca="true" t="shared" si="0" ref="F17:BD17">E17+1</f>
        <v>2</v>
      </c>
      <c r="G17" s="126">
        <f t="shared" si="0"/>
        <v>3</v>
      </c>
      <c r="H17" s="127">
        <f t="shared" si="0"/>
        <v>4</v>
      </c>
      <c r="I17" s="125">
        <f t="shared" si="0"/>
        <v>5</v>
      </c>
      <c r="J17" s="126">
        <f t="shared" si="0"/>
        <v>6</v>
      </c>
      <c r="K17" s="126">
        <f t="shared" si="0"/>
        <v>7</v>
      </c>
      <c r="L17" s="126">
        <f t="shared" si="0"/>
        <v>8</v>
      </c>
      <c r="M17" s="127">
        <f t="shared" si="0"/>
        <v>9</v>
      </c>
      <c r="N17" s="125">
        <f t="shared" si="0"/>
        <v>10</v>
      </c>
      <c r="O17" s="126">
        <f t="shared" si="0"/>
        <v>11</v>
      </c>
      <c r="P17" s="126">
        <f t="shared" si="0"/>
        <v>12</v>
      </c>
      <c r="Q17" s="126">
        <f t="shared" si="0"/>
        <v>13</v>
      </c>
      <c r="R17" s="127">
        <f t="shared" si="0"/>
        <v>14</v>
      </c>
      <c r="S17" s="125">
        <f t="shared" si="0"/>
        <v>15</v>
      </c>
      <c r="T17" s="126">
        <f t="shared" si="0"/>
        <v>16</v>
      </c>
      <c r="U17" s="126">
        <f t="shared" si="0"/>
        <v>17</v>
      </c>
      <c r="V17" s="127">
        <f t="shared" si="0"/>
        <v>18</v>
      </c>
      <c r="W17" s="125">
        <f t="shared" si="0"/>
        <v>19</v>
      </c>
      <c r="X17" s="126">
        <f t="shared" si="0"/>
        <v>20</v>
      </c>
      <c r="Y17" s="126">
        <f t="shared" si="0"/>
        <v>21</v>
      </c>
      <c r="Z17" s="126">
        <f t="shared" si="0"/>
        <v>22</v>
      </c>
      <c r="AA17" s="127">
        <f t="shared" si="0"/>
        <v>23</v>
      </c>
      <c r="AB17" s="125">
        <f t="shared" si="0"/>
        <v>24</v>
      </c>
      <c r="AC17" s="231">
        <f t="shared" si="0"/>
        <v>25</v>
      </c>
      <c r="AD17" s="231">
        <f t="shared" si="0"/>
        <v>26</v>
      </c>
      <c r="AE17" s="127">
        <f t="shared" si="0"/>
        <v>27</v>
      </c>
      <c r="AF17" s="232">
        <f t="shared" si="0"/>
        <v>28</v>
      </c>
      <c r="AG17" s="126">
        <f t="shared" si="0"/>
        <v>29</v>
      </c>
      <c r="AH17" s="126">
        <f t="shared" si="0"/>
        <v>30</v>
      </c>
      <c r="AI17" s="127">
        <f t="shared" si="0"/>
        <v>31</v>
      </c>
      <c r="AJ17" s="232">
        <f t="shared" si="0"/>
        <v>32</v>
      </c>
      <c r="AK17" s="126">
        <f t="shared" si="0"/>
        <v>33</v>
      </c>
      <c r="AL17" s="126">
        <f t="shared" si="0"/>
        <v>34</v>
      </c>
      <c r="AM17" s="127">
        <f t="shared" si="0"/>
        <v>35</v>
      </c>
      <c r="AN17" s="232">
        <f t="shared" si="0"/>
        <v>36</v>
      </c>
      <c r="AO17" s="126">
        <f t="shared" si="0"/>
        <v>37</v>
      </c>
      <c r="AP17" s="126">
        <f t="shared" si="0"/>
        <v>38</v>
      </c>
      <c r="AQ17" s="127">
        <f t="shared" si="0"/>
        <v>39</v>
      </c>
      <c r="AR17" s="232">
        <f t="shared" si="0"/>
        <v>40</v>
      </c>
      <c r="AS17" s="126">
        <f t="shared" si="0"/>
        <v>41</v>
      </c>
      <c r="AT17" s="126">
        <f t="shared" si="0"/>
        <v>42</v>
      </c>
      <c r="AU17" s="127">
        <f t="shared" si="0"/>
        <v>43</v>
      </c>
      <c r="AV17" s="125">
        <f t="shared" si="0"/>
        <v>44</v>
      </c>
      <c r="AW17" s="233">
        <f t="shared" si="0"/>
        <v>45</v>
      </c>
      <c r="AX17" s="126">
        <f t="shared" si="0"/>
        <v>46</v>
      </c>
      <c r="AY17" s="127">
        <f t="shared" si="0"/>
        <v>47</v>
      </c>
      <c r="AZ17" s="125">
        <f t="shared" si="0"/>
        <v>48</v>
      </c>
      <c r="BA17" s="233">
        <f t="shared" si="0"/>
        <v>49</v>
      </c>
      <c r="BB17" s="126">
        <f t="shared" si="0"/>
        <v>50</v>
      </c>
      <c r="BC17" s="126">
        <f t="shared" si="0"/>
        <v>51</v>
      </c>
      <c r="BD17" s="127">
        <f t="shared" si="0"/>
        <v>52</v>
      </c>
      <c r="BE17" s="44"/>
    </row>
    <row r="18" spans="2:57" s="7" customFormat="1" ht="15.75">
      <c r="B18" s="244"/>
      <c r="C18" s="244"/>
      <c r="D18" s="245" t="s">
        <v>27</v>
      </c>
      <c r="E18" s="246"/>
      <c r="F18" s="247"/>
      <c r="G18" s="248"/>
      <c r="H18" s="249"/>
      <c r="I18" s="250"/>
      <c r="J18" s="251"/>
      <c r="K18" s="251">
        <v>18</v>
      </c>
      <c r="L18" s="251"/>
      <c r="M18" s="252"/>
      <c r="N18" s="250"/>
      <c r="O18" s="251"/>
      <c r="P18" s="251"/>
      <c r="Q18" s="251"/>
      <c r="R18" s="252"/>
      <c r="S18" s="250"/>
      <c r="T18" s="251"/>
      <c r="U18" s="251"/>
      <c r="V18" s="252"/>
      <c r="W18" s="251" t="s">
        <v>44</v>
      </c>
      <c r="X18" s="251" t="s">
        <v>44</v>
      </c>
      <c r="Y18" s="251" t="s">
        <v>38</v>
      </c>
      <c r="Z18" s="251" t="s">
        <v>38</v>
      </c>
      <c r="AA18" s="252"/>
      <c r="AB18" s="250"/>
      <c r="AC18" s="251"/>
      <c r="AD18" s="251"/>
      <c r="AE18" s="252"/>
      <c r="AF18" s="250"/>
      <c r="AG18" s="251">
        <v>18</v>
      </c>
      <c r="AH18" s="253"/>
      <c r="AI18" s="252"/>
      <c r="AJ18" s="250"/>
      <c r="AK18" s="251"/>
      <c r="AL18" s="251"/>
      <c r="AM18" s="252"/>
      <c r="AN18" s="250"/>
      <c r="AO18" s="251"/>
      <c r="AP18" s="251"/>
      <c r="AQ18" s="252"/>
      <c r="AR18" s="250"/>
      <c r="AS18" s="251" t="s">
        <v>44</v>
      </c>
      <c r="AT18" s="251" t="s">
        <v>44</v>
      </c>
      <c r="AU18" s="251" t="s">
        <v>38</v>
      </c>
      <c r="AV18" s="250" t="s">
        <v>38</v>
      </c>
      <c r="AW18" s="251" t="s">
        <v>38</v>
      </c>
      <c r="AX18" s="251" t="s">
        <v>38</v>
      </c>
      <c r="AY18" s="252" t="s">
        <v>38</v>
      </c>
      <c r="AZ18" s="250" t="s">
        <v>38</v>
      </c>
      <c r="BA18" s="251" t="s">
        <v>38</v>
      </c>
      <c r="BB18" s="251" t="s">
        <v>38</v>
      </c>
      <c r="BC18" s="251" t="s">
        <v>38</v>
      </c>
      <c r="BD18" s="252" t="s">
        <v>38</v>
      </c>
      <c r="BE18" s="244"/>
    </row>
    <row r="19" spans="2:57" s="7" customFormat="1" ht="15.75">
      <c r="B19" s="244"/>
      <c r="C19" s="244"/>
      <c r="D19" s="254" t="s">
        <v>26</v>
      </c>
      <c r="E19" s="255"/>
      <c r="F19" s="256"/>
      <c r="G19" s="257"/>
      <c r="H19" s="258"/>
      <c r="I19" s="259"/>
      <c r="J19" s="260"/>
      <c r="K19" s="260">
        <v>18</v>
      </c>
      <c r="L19" s="260"/>
      <c r="M19" s="261"/>
      <c r="N19" s="259"/>
      <c r="O19" s="260"/>
      <c r="P19" s="260"/>
      <c r="Q19" s="260"/>
      <c r="R19" s="261"/>
      <c r="S19" s="259"/>
      <c r="T19" s="260"/>
      <c r="U19" s="260"/>
      <c r="V19" s="261"/>
      <c r="W19" s="262" t="s">
        <v>44</v>
      </c>
      <c r="X19" s="262" t="s">
        <v>44</v>
      </c>
      <c r="Y19" s="262" t="s">
        <v>38</v>
      </c>
      <c r="Z19" s="262" t="s">
        <v>38</v>
      </c>
      <c r="AA19" s="263"/>
      <c r="AB19" s="259"/>
      <c r="AC19" s="260"/>
      <c r="AD19" s="260"/>
      <c r="AE19" s="261"/>
      <c r="AF19" s="259"/>
      <c r="AG19" s="260">
        <v>18</v>
      </c>
      <c r="AH19" s="264"/>
      <c r="AI19" s="265"/>
      <c r="AJ19" s="266"/>
      <c r="AK19" s="267"/>
      <c r="AL19" s="267"/>
      <c r="AM19" s="265"/>
      <c r="AN19" s="268"/>
      <c r="AO19" s="262"/>
      <c r="AP19" s="262"/>
      <c r="AQ19" s="263"/>
      <c r="AR19" s="268"/>
      <c r="AS19" s="262" t="s">
        <v>44</v>
      </c>
      <c r="AT19" s="262" t="s">
        <v>44</v>
      </c>
      <c r="AU19" s="262" t="s">
        <v>38</v>
      </c>
      <c r="AV19" s="268" t="s">
        <v>38</v>
      </c>
      <c r="AW19" s="269" t="s">
        <v>38</v>
      </c>
      <c r="AX19" s="260" t="s">
        <v>38</v>
      </c>
      <c r="AY19" s="269" t="s">
        <v>38</v>
      </c>
      <c r="AZ19" s="270" t="s">
        <v>38</v>
      </c>
      <c r="BA19" s="260" t="s">
        <v>38</v>
      </c>
      <c r="BB19" s="260" t="s">
        <v>38</v>
      </c>
      <c r="BC19" s="260" t="s">
        <v>38</v>
      </c>
      <c r="BD19" s="271" t="s">
        <v>38</v>
      </c>
      <c r="BE19" s="244"/>
    </row>
    <row r="20" spans="4:59" s="7" customFormat="1" ht="15.75" thickBot="1">
      <c r="D20" s="272" t="s">
        <v>24</v>
      </c>
      <c r="E20" s="273"/>
      <c r="F20" s="274"/>
      <c r="G20" s="275"/>
      <c r="H20" s="276"/>
      <c r="I20" s="277"/>
      <c r="J20" s="278"/>
      <c r="K20" s="278">
        <v>18</v>
      </c>
      <c r="L20" s="278"/>
      <c r="M20" s="279"/>
      <c r="N20" s="277"/>
      <c r="O20" s="278"/>
      <c r="P20" s="278"/>
      <c r="Q20" s="278"/>
      <c r="R20" s="279"/>
      <c r="S20" s="277"/>
      <c r="T20" s="278"/>
      <c r="U20" s="278"/>
      <c r="V20" s="279"/>
      <c r="W20" s="277" t="s">
        <v>44</v>
      </c>
      <c r="X20" s="278" t="s">
        <v>44</v>
      </c>
      <c r="Y20" s="280" t="s">
        <v>38</v>
      </c>
      <c r="Z20" s="280" t="s">
        <v>38</v>
      </c>
      <c r="AA20" s="281"/>
      <c r="AB20" s="277"/>
      <c r="AC20" s="278"/>
      <c r="AD20" s="278"/>
      <c r="AE20" s="279"/>
      <c r="AF20" s="277"/>
      <c r="AG20" s="278">
        <v>9</v>
      </c>
      <c r="AH20" s="282"/>
      <c r="AI20" s="279"/>
      <c r="AJ20" s="283" t="s">
        <v>44</v>
      </c>
      <c r="AK20" s="278" t="s">
        <v>42</v>
      </c>
      <c r="AL20" s="278" t="s">
        <v>42</v>
      </c>
      <c r="AM20" s="279" t="s">
        <v>42</v>
      </c>
      <c r="AN20" s="283" t="s">
        <v>42</v>
      </c>
      <c r="AO20" s="278" t="s">
        <v>42</v>
      </c>
      <c r="AP20" s="278" t="s">
        <v>40</v>
      </c>
      <c r="AQ20" s="284" t="s">
        <v>40</v>
      </c>
      <c r="AR20" s="283" t="s">
        <v>40</v>
      </c>
      <c r="AS20" s="278" t="s">
        <v>40</v>
      </c>
      <c r="AT20" s="278" t="s">
        <v>228</v>
      </c>
      <c r="AU20" s="279" t="s">
        <v>228</v>
      </c>
      <c r="AV20" s="277"/>
      <c r="AW20" s="284"/>
      <c r="AX20" s="278"/>
      <c r="AY20" s="279"/>
      <c r="AZ20" s="277"/>
      <c r="BA20" s="284"/>
      <c r="BB20" s="278"/>
      <c r="BC20" s="278"/>
      <c r="BD20" s="279"/>
      <c r="BE20" s="285"/>
      <c r="BF20" s="285"/>
      <c r="BG20" s="285"/>
    </row>
    <row r="21" spans="5:40" s="53" customFormat="1" ht="15.75">
      <c r="E21" s="56" t="s">
        <v>46</v>
      </c>
      <c r="F21" s="111"/>
      <c r="G21" s="111"/>
      <c r="H21" s="111"/>
      <c r="I21" s="59"/>
      <c r="J21" s="54" t="s">
        <v>45</v>
      </c>
      <c r="K21" s="54"/>
      <c r="L21" s="54"/>
      <c r="M21" s="58" t="s">
        <v>44</v>
      </c>
      <c r="N21" s="54" t="s">
        <v>43</v>
      </c>
      <c r="O21" s="54"/>
      <c r="P21" s="54"/>
      <c r="R21" s="58" t="s">
        <v>42</v>
      </c>
      <c r="S21" s="54" t="s">
        <v>41</v>
      </c>
      <c r="T21" s="54"/>
      <c r="U21" s="54"/>
      <c r="V21" s="58" t="s">
        <v>40</v>
      </c>
      <c r="W21" s="734" t="s">
        <v>39</v>
      </c>
      <c r="X21" s="735"/>
      <c r="Y21" s="735"/>
      <c r="Z21" s="735"/>
      <c r="AA21" s="735"/>
      <c r="AB21" s="736"/>
      <c r="AC21" s="58" t="s">
        <v>228</v>
      </c>
      <c r="AD21" s="734" t="s">
        <v>230</v>
      </c>
      <c r="AE21" s="735"/>
      <c r="AF21" s="735"/>
      <c r="AG21" s="735"/>
      <c r="AH21" s="735"/>
      <c r="AI21" s="735"/>
      <c r="AJ21" s="735"/>
      <c r="AK21" s="735"/>
      <c r="AL21" s="736"/>
      <c r="AM21" s="57" t="s">
        <v>38</v>
      </c>
      <c r="AN21" s="53" t="s">
        <v>37</v>
      </c>
    </row>
    <row r="22" spans="1:54" s="53" customFormat="1" ht="5.25" customHeight="1">
      <c r="A22" s="56"/>
      <c r="C22" s="111"/>
      <c r="D22" s="111"/>
      <c r="E22" s="111"/>
      <c r="F22" s="54"/>
      <c r="G22" s="54"/>
      <c r="H22" s="54"/>
      <c r="I22" s="48"/>
      <c r="J22" s="48"/>
      <c r="AB22" s="54"/>
      <c r="AC22" s="54"/>
      <c r="AE22" s="54"/>
      <c r="AF22" s="54"/>
      <c r="AH22" s="49"/>
      <c r="AI22" s="54"/>
      <c r="AJ22" s="54"/>
      <c r="AK22" s="54"/>
      <c r="AL22" s="54"/>
      <c r="AM22" s="54"/>
      <c r="AN22" s="55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</row>
    <row r="23" spans="3:57" s="50" customFormat="1" ht="20.25" customHeight="1" thickBot="1">
      <c r="C23" s="104"/>
      <c r="D23" s="759" t="s">
        <v>75</v>
      </c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V23" s="103"/>
      <c r="W23" s="103"/>
      <c r="X23" s="647" t="s">
        <v>74</v>
      </c>
      <c r="Y23" s="647"/>
      <c r="Z23" s="647"/>
      <c r="AA23" s="647"/>
      <c r="AB23" s="647"/>
      <c r="AC23" s="647"/>
      <c r="AD23" s="647"/>
      <c r="AE23" s="647"/>
      <c r="AF23" s="647"/>
      <c r="AG23" s="647"/>
      <c r="AH23" s="52"/>
      <c r="AI23" s="51"/>
      <c r="AJ23" s="51"/>
      <c r="AK23" s="51"/>
      <c r="AL23" s="51"/>
      <c r="AM23" s="705" t="s">
        <v>93</v>
      </c>
      <c r="AN23" s="705"/>
      <c r="AO23" s="705"/>
      <c r="AP23" s="705"/>
      <c r="AQ23" s="705"/>
      <c r="AR23" s="705"/>
      <c r="AS23" s="705"/>
      <c r="AT23" s="705"/>
      <c r="AU23" s="705"/>
      <c r="AV23" s="705"/>
      <c r="AW23" s="705"/>
      <c r="AX23" s="705"/>
      <c r="AY23" s="705"/>
      <c r="AZ23" s="705"/>
      <c r="BA23" s="705"/>
      <c r="BB23" s="705"/>
      <c r="BC23" s="705"/>
      <c r="BD23" s="705"/>
      <c r="BE23" s="705"/>
    </row>
    <row r="24" spans="4:56" s="50" customFormat="1" ht="22.5" customHeight="1">
      <c r="D24" s="706" t="s">
        <v>36</v>
      </c>
      <c r="E24" s="708" t="s">
        <v>77</v>
      </c>
      <c r="F24" s="709"/>
      <c r="G24" s="712" t="s">
        <v>76</v>
      </c>
      <c r="H24" s="713"/>
      <c r="I24" s="716" t="s">
        <v>35</v>
      </c>
      <c r="J24" s="713"/>
      <c r="K24" s="716" t="s">
        <v>237</v>
      </c>
      <c r="L24" s="713"/>
      <c r="M24" s="716" t="s">
        <v>4</v>
      </c>
      <c r="N24" s="712"/>
      <c r="O24" s="713"/>
      <c r="P24" s="718" t="s">
        <v>34</v>
      </c>
      <c r="Q24" s="719"/>
      <c r="R24" s="721" t="s">
        <v>33</v>
      </c>
      <c r="S24" s="722"/>
      <c r="W24" s="725" t="s">
        <v>32</v>
      </c>
      <c r="X24" s="726"/>
      <c r="Y24" s="726"/>
      <c r="Z24" s="726"/>
      <c r="AA24" s="726"/>
      <c r="AB24" s="727"/>
      <c r="AC24" s="697" t="s">
        <v>28</v>
      </c>
      <c r="AD24" s="697"/>
      <c r="AE24" s="697"/>
      <c r="AF24" s="699" t="s">
        <v>31</v>
      </c>
      <c r="AG24" s="700"/>
      <c r="AH24" s="701"/>
      <c r="AI24" s="51"/>
      <c r="AJ24" s="51"/>
      <c r="AK24" s="51"/>
      <c r="AL24" s="699" t="s">
        <v>30</v>
      </c>
      <c r="AM24" s="700"/>
      <c r="AN24" s="700"/>
      <c r="AO24" s="700"/>
      <c r="AP24" s="700"/>
      <c r="AQ24" s="700"/>
      <c r="AR24" s="700"/>
      <c r="AS24" s="701"/>
      <c r="AT24" s="687" t="s">
        <v>29</v>
      </c>
      <c r="AU24" s="688"/>
      <c r="AV24" s="688"/>
      <c r="AW24" s="688"/>
      <c r="AX24" s="688"/>
      <c r="AY24" s="688"/>
      <c r="AZ24" s="688"/>
      <c r="BA24" s="688"/>
      <c r="BB24" s="689"/>
      <c r="BC24" s="693" t="s">
        <v>28</v>
      </c>
      <c r="BD24" s="694"/>
    </row>
    <row r="25" spans="4:56" s="50" customFormat="1" ht="18" customHeight="1" thickBot="1">
      <c r="D25" s="707"/>
      <c r="E25" s="710"/>
      <c r="F25" s="711"/>
      <c r="G25" s="714"/>
      <c r="H25" s="715"/>
      <c r="I25" s="717"/>
      <c r="J25" s="715"/>
      <c r="K25" s="717"/>
      <c r="L25" s="715"/>
      <c r="M25" s="717"/>
      <c r="N25" s="714"/>
      <c r="O25" s="715"/>
      <c r="P25" s="720"/>
      <c r="Q25" s="720"/>
      <c r="R25" s="723"/>
      <c r="S25" s="724"/>
      <c r="W25" s="728"/>
      <c r="X25" s="729"/>
      <c r="Y25" s="729"/>
      <c r="Z25" s="729"/>
      <c r="AA25" s="729"/>
      <c r="AB25" s="730"/>
      <c r="AC25" s="698"/>
      <c r="AD25" s="698"/>
      <c r="AE25" s="698"/>
      <c r="AF25" s="702"/>
      <c r="AG25" s="703"/>
      <c r="AH25" s="704"/>
      <c r="AI25" s="51"/>
      <c r="AJ25" s="51"/>
      <c r="AK25" s="51"/>
      <c r="AL25" s="702"/>
      <c r="AM25" s="703"/>
      <c r="AN25" s="703"/>
      <c r="AO25" s="703"/>
      <c r="AP25" s="703"/>
      <c r="AQ25" s="703"/>
      <c r="AR25" s="703"/>
      <c r="AS25" s="704"/>
      <c r="AT25" s="690"/>
      <c r="AU25" s="691"/>
      <c r="AV25" s="691"/>
      <c r="AW25" s="691"/>
      <c r="AX25" s="691"/>
      <c r="AY25" s="691"/>
      <c r="AZ25" s="691"/>
      <c r="BA25" s="691"/>
      <c r="BB25" s="692"/>
      <c r="BC25" s="695"/>
      <c r="BD25" s="696"/>
    </row>
    <row r="26" spans="4:56" s="50" customFormat="1" ht="15.75" thickBot="1">
      <c r="D26" s="163" t="s">
        <v>27</v>
      </c>
      <c r="E26" s="681">
        <v>36</v>
      </c>
      <c r="F26" s="682"/>
      <c r="G26" s="683">
        <v>4</v>
      </c>
      <c r="H26" s="684"/>
      <c r="I26" s="685"/>
      <c r="J26" s="685"/>
      <c r="K26" s="674"/>
      <c r="L26" s="675"/>
      <c r="M26" s="674"/>
      <c r="N26" s="686"/>
      <c r="O26" s="675"/>
      <c r="P26" s="643">
        <v>12</v>
      </c>
      <c r="Q26" s="644"/>
      <c r="R26" s="674">
        <f>SUM(E26:Q26)</f>
        <v>52</v>
      </c>
      <c r="S26" s="675"/>
      <c r="T26" s="53"/>
      <c r="U26" s="53"/>
      <c r="V26" s="53"/>
      <c r="W26" s="769" t="s">
        <v>229</v>
      </c>
      <c r="X26" s="770"/>
      <c r="Y26" s="770"/>
      <c r="Z26" s="770"/>
      <c r="AA26" s="770"/>
      <c r="AB26" s="771"/>
      <c r="AC26" s="642" t="s">
        <v>305</v>
      </c>
      <c r="AD26" s="652"/>
      <c r="AE26" s="653"/>
      <c r="AF26" s="642" t="s">
        <v>92</v>
      </c>
      <c r="AG26" s="652"/>
      <c r="AH26" s="653"/>
      <c r="AI26" s="54"/>
      <c r="AJ26" s="54"/>
      <c r="AK26" s="54"/>
      <c r="AL26" s="649" t="s">
        <v>4</v>
      </c>
      <c r="AM26" s="650"/>
      <c r="AN26" s="650"/>
      <c r="AO26" s="650"/>
      <c r="AP26" s="650"/>
      <c r="AQ26" s="650"/>
      <c r="AR26" s="650"/>
      <c r="AS26" s="651"/>
      <c r="AT26" s="676" t="s">
        <v>133</v>
      </c>
      <c r="AU26" s="677"/>
      <c r="AV26" s="677"/>
      <c r="AW26" s="677"/>
      <c r="AX26" s="677"/>
      <c r="AY26" s="677"/>
      <c r="AZ26" s="677"/>
      <c r="BA26" s="677"/>
      <c r="BB26" s="678"/>
      <c r="BC26" s="1013">
        <v>6</v>
      </c>
      <c r="BD26" s="1014"/>
    </row>
    <row r="27" spans="4:56" s="50" customFormat="1" ht="16.5" thickBot="1">
      <c r="D27" s="174" t="s">
        <v>26</v>
      </c>
      <c r="E27" s="681">
        <v>36</v>
      </c>
      <c r="F27" s="682"/>
      <c r="G27" s="683">
        <v>4</v>
      </c>
      <c r="H27" s="684"/>
      <c r="I27" s="685"/>
      <c r="J27" s="685"/>
      <c r="K27" s="674"/>
      <c r="L27" s="675"/>
      <c r="M27" s="674"/>
      <c r="N27" s="686"/>
      <c r="O27" s="675"/>
      <c r="P27" s="643">
        <v>12</v>
      </c>
      <c r="Q27" s="644"/>
      <c r="R27" s="674">
        <f>SUM(E27:Q27)</f>
        <v>52</v>
      </c>
      <c r="S27" s="675"/>
      <c r="T27" s="53"/>
      <c r="U27" s="53"/>
      <c r="V27" s="53"/>
      <c r="W27" s="53"/>
      <c r="X27" s="53"/>
      <c r="Y27" s="53"/>
      <c r="Z27" s="53"/>
      <c r="AA27" s="53"/>
      <c r="AB27" s="54"/>
      <c r="AC27" s="54"/>
      <c r="AD27" s="53"/>
      <c r="AE27" s="53"/>
      <c r="AF27" s="53"/>
      <c r="AG27" s="53"/>
      <c r="AH27" s="53"/>
      <c r="AI27" s="54"/>
      <c r="AJ27" s="54"/>
      <c r="AK27" s="54"/>
      <c r="AL27" s="648"/>
      <c r="AM27" s="648"/>
      <c r="AN27" s="648"/>
      <c r="AO27" s="648"/>
      <c r="AP27" s="648"/>
      <c r="AQ27" s="648"/>
      <c r="AR27" s="648"/>
      <c r="AS27" s="648"/>
      <c r="AT27" s="660"/>
      <c r="AU27" s="660"/>
      <c r="AV27" s="660"/>
      <c r="AW27" s="660"/>
      <c r="AX27" s="660"/>
      <c r="AY27" s="660"/>
      <c r="AZ27" s="660"/>
      <c r="BA27" s="660"/>
      <c r="BB27" s="660"/>
      <c r="BC27" s="661"/>
      <c r="BD27" s="661"/>
    </row>
    <row r="28" spans="2:54" s="43" customFormat="1" ht="21" thickBot="1">
      <c r="B28" s="48"/>
      <c r="C28" s="48"/>
      <c r="D28" s="190" t="s">
        <v>24</v>
      </c>
      <c r="E28" s="630" t="s">
        <v>90</v>
      </c>
      <c r="F28" s="631"/>
      <c r="G28" s="630">
        <v>3</v>
      </c>
      <c r="H28" s="631"/>
      <c r="I28" s="641">
        <v>5</v>
      </c>
      <c r="J28" s="641"/>
      <c r="K28" s="630">
        <v>2</v>
      </c>
      <c r="L28" s="631"/>
      <c r="M28" s="630">
        <v>4</v>
      </c>
      <c r="N28" s="641"/>
      <c r="O28" s="631"/>
      <c r="P28" s="630">
        <v>2</v>
      </c>
      <c r="Q28" s="631"/>
      <c r="R28" s="642" t="s">
        <v>91</v>
      </c>
      <c r="S28" s="631"/>
      <c r="U28" s="646" t="s">
        <v>22</v>
      </c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103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8"/>
    </row>
    <row r="29" spans="4:56" s="43" customFormat="1" ht="7.5" customHeight="1" thickBot="1">
      <c r="D29" s="47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48"/>
      <c r="BD29" s="47"/>
    </row>
    <row r="30" spans="4:57" s="161" customFormat="1" ht="35.25" customHeight="1" thickBot="1">
      <c r="D30" s="601" t="s">
        <v>21</v>
      </c>
      <c r="E30" s="602"/>
      <c r="F30" s="603"/>
      <c r="G30" s="610" t="s">
        <v>20</v>
      </c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960"/>
      <c r="W30" s="619" t="s">
        <v>172</v>
      </c>
      <c r="X30" s="620"/>
      <c r="Y30" s="620"/>
      <c r="Z30" s="620"/>
      <c r="AA30" s="620"/>
      <c r="AB30" s="620"/>
      <c r="AC30" s="620"/>
      <c r="AD30" s="621"/>
      <c r="AE30" s="622" t="s">
        <v>19</v>
      </c>
      <c r="AF30" s="623"/>
      <c r="AG30" s="628" t="s">
        <v>73</v>
      </c>
      <c r="AH30" s="628"/>
      <c r="AI30" s="628"/>
      <c r="AJ30" s="628"/>
      <c r="AK30" s="628"/>
      <c r="AL30" s="628"/>
      <c r="AM30" s="628"/>
      <c r="AN30" s="628"/>
      <c r="AO30" s="628"/>
      <c r="AP30" s="629"/>
      <c r="AQ30" s="654" t="s">
        <v>18</v>
      </c>
      <c r="AR30" s="655"/>
      <c r="AS30" s="662" t="s">
        <v>17</v>
      </c>
      <c r="AT30" s="663"/>
      <c r="AU30" s="663"/>
      <c r="AV30" s="663"/>
      <c r="AW30" s="663"/>
      <c r="AX30" s="663"/>
      <c r="AY30" s="663"/>
      <c r="AZ30" s="663"/>
      <c r="BA30" s="663"/>
      <c r="BB30" s="663"/>
      <c r="BC30" s="663"/>
      <c r="BD30" s="664"/>
      <c r="BE30" s="160"/>
    </row>
    <row r="31" spans="4:57" s="43" customFormat="1" ht="21" thickBot="1">
      <c r="D31" s="604"/>
      <c r="E31" s="605"/>
      <c r="F31" s="606"/>
      <c r="G31" s="1010"/>
      <c r="H31" s="1011"/>
      <c r="I31" s="1011"/>
      <c r="J31" s="1011"/>
      <c r="K31" s="1011"/>
      <c r="L31" s="1011"/>
      <c r="M31" s="1011"/>
      <c r="N31" s="1011"/>
      <c r="O31" s="1011"/>
      <c r="P31" s="1011"/>
      <c r="Q31" s="1011"/>
      <c r="R31" s="1011"/>
      <c r="S31" s="1011"/>
      <c r="T31" s="1011"/>
      <c r="U31" s="1011"/>
      <c r="V31" s="1012"/>
      <c r="W31" s="632" t="s">
        <v>16</v>
      </c>
      <c r="X31" s="633"/>
      <c r="Y31" s="632" t="s">
        <v>15</v>
      </c>
      <c r="Z31" s="633"/>
      <c r="AA31" s="785" t="s">
        <v>173</v>
      </c>
      <c r="AB31" s="786"/>
      <c r="AC31" s="789" t="s">
        <v>174</v>
      </c>
      <c r="AD31" s="790"/>
      <c r="AE31" s="624"/>
      <c r="AF31" s="625"/>
      <c r="AG31" s="636" t="s">
        <v>14</v>
      </c>
      <c r="AH31" s="588"/>
      <c r="AI31" s="639" t="s">
        <v>13</v>
      </c>
      <c r="AJ31" s="639"/>
      <c r="AK31" s="639"/>
      <c r="AL31" s="639"/>
      <c r="AM31" s="639"/>
      <c r="AN31" s="639"/>
      <c r="AO31" s="639"/>
      <c r="AP31" s="640"/>
      <c r="AQ31" s="656"/>
      <c r="AR31" s="657"/>
      <c r="AS31" s="665"/>
      <c r="AT31" s="666"/>
      <c r="AU31" s="666"/>
      <c r="AV31" s="666"/>
      <c r="AW31" s="666"/>
      <c r="AX31" s="666"/>
      <c r="AY31" s="666"/>
      <c r="AZ31" s="666"/>
      <c r="BA31" s="666"/>
      <c r="BB31" s="666"/>
      <c r="BC31" s="666"/>
      <c r="BD31" s="667"/>
      <c r="BE31" s="46"/>
    </row>
    <row r="32" spans="4:57" s="43" customFormat="1" ht="18" customHeight="1" thickBot="1">
      <c r="D32" s="604"/>
      <c r="E32" s="605"/>
      <c r="F32" s="606"/>
      <c r="G32" s="1010"/>
      <c r="H32" s="1011"/>
      <c r="I32" s="1011"/>
      <c r="J32" s="1011"/>
      <c r="K32" s="1011"/>
      <c r="L32" s="1011"/>
      <c r="M32" s="1011"/>
      <c r="N32" s="1011"/>
      <c r="O32" s="1011"/>
      <c r="P32" s="1011"/>
      <c r="Q32" s="1011"/>
      <c r="R32" s="1011"/>
      <c r="S32" s="1011"/>
      <c r="T32" s="1011"/>
      <c r="U32" s="1011"/>
      <c r="V32" s="1012"/>
      <c r="W32" s="632"/>
      <c r="X32" s="633"/>
      <c r="Y32" s="632"/>
      <c r="Z32" s="633"/>
      <c r="AA32" s="785"/>
      <c r="AB32" s="786"/>
      <c r="AC32" s="789"/>
      <c r="AD32" s="790"/>
      <c r="AE32" s="624"/>
      <c r="AF32" s="625"/>
      <c r="AG32" s="637"/>
      <c r="AH32" s="588"/>
      <c r="AI32" s="668" t="s">
        <v>3</v>
      </c>
      <c r="AJ32" s="669"/>
      <c r="AK32" s="581" t="s">
        <v>12</v>
      </c>
      <c r="AL32" s="582"/>
      <c r="AM32" s="583"/>
      <c r="AN32" s="583"/>
      <c r="AO32" s="583"/>
      <c r="AP32" s="584"/>
      <c r="AQ32" s="656"/>
      <c r="AR32" s="657"/>
      <c r="AS32" s="569">
        <v>1</v>
      </c>
      <c r="AT32" s="570"/>
      <c r="AU32" s="570"/>
      <c r="AV32" s="571"/>
      <c r="AW32" s="569">
        <v>2</v>
      </c>
      <c r="AX32" s="570"/>
      <c r="AY32" s="570"/>
      <c r="AZ32" s="571"/>
      <c r="BA32" s="569">
        <v>3</v>
      </c>
      <c r="BB32" s="570"/>
      <c r="BC32" s="570"/>
      <c r="BD32" s="571"/>
      <c r="BE32" s="45"/>
    </row>
    <row r="33" spans="4:57" s="43" customFormat="1" ht="21.75" customHeight="1" thickBot="1">
      <c r="D33" s="604"/>
      <c r="E33" s="605"/>
      <c r="F33" s="606"/>
      <c r="G33" s="1010"/>
      <c r="H33" s="1011"/>
      <c r="I33" s="1011"/>
      <c r="J33" s="1011"/>
      <c r="K33" s="1011"/>
      <c r="L33" s="1011"/>
      <c r="M33" s="1011"/>
      <c r="N33" s="1011"/>
      <c r="O33" s="1011"/>
      <c r="P33" s="1011"/>
      <c r="Q33" s="1011"/>
      <c r="R33" s="1011"/>
      <c r="S33" s="1011"/>
      <c r="T33" s="1011"/>
      <c r="U33" s="1011"/>
      <c r="V33" s="1012"/>
      <c r="W33" s="632"/>
      <c r="X33" s="633"/>
      <c r="Y33" s="632"/>
      <c r="Z33" s="633"/>
      <c r="AA33" s="785"/>
      <c r="AB33" s="786"/>
      <c r="AC33" s="789"/>
      <c r="AD33" s="790"/>
      <c r="AE33" s="624"/>
      <c r="AF33" s="625"/>
      <c r="AG33" s="637"/>
      <c r="AH33" s="588"/>
      <c r="AI33" s="670"/>
      <c r="AJ33" s="671"/>
      <c r="AK33" s="585" t="s">
        <v>11</v>
      </c>
      <c r="AL33" s="586"/>
      <c r="AM33" s="591" t="s">
        <v>9</v>
      </c>
      <c r="AN33" s="592"/>
      <c r="AO33" s="597" t="s">
        <v>10</v>
      </c>
      <c r="AP33" s="586"/>
      <c r="AQ33" s="656"/>
      <c r="AR33" s="657"/>
      <c r="AS33" s="569" t="s">
        <v>8</v>
      </c>
      <c r="AT33" s="570"/>
      <c r="AU33" s="570"/>
      <c r="AV33" s="570"/>
      <c r="AW33" s="570"/>
      <c r="AX33" s="570"/>
      <c r="AY33" s="570"/>
      <c r="AZ33" s="570"/>
      <c r="BA33" s="570"/>
      <c r="BB33" s="570"/>
      <c r="BC33" s="570"/>
      <c r="BD33" s="571"/>
      <c r="BE33" s="45"/>
    </row>
    <row r="34" spans="4:57" s="43" customFormat="1" ht="17.25" customHeight="1" thickBot="1">
      <c r="D34" s="604"/>
      <c r="E34" s="605"/>
      <c r="F34" s="606"/>
      <c r="G34" s="1010"/>
      <c r="H34" s="1011"/>
      <c r="I34" s="1011"/>
      <c r="J34" s="1011"/>
      <c r="K34" s="1011"/>
      <c r="L34" s="1011"/>
      <c r="M34" s="1011"/>
      <c r="N34" s="1011"/>
      <c r="O34" s="1011"/>
      <c r="P34" s="1011"/>
      <c r="Q34" s="1011"/>
      <c r="R34" s="1011"/>
      <c r="S34" s="1011"/>
      <c r="T34" s="1011"/>
      <c r="U34" s="1011"/>
      <c r="V34" s="1012"/>
      <c r="W34" s="632"/>
      <c r="X34" s="633"/>
      <c r="Y34" s="632"/>
      <c r="Z34" s="633"/>
      <c r="AA34" s="785"/>
      <c r="AB34" s="786"/>
      <c r="AC34" s="789"/>
      <c r="AD34" s="790"/>
      <c r="AE34" s="624"/>
      <c r="AF34" s="625"/>
      <c r="AG34" s="637"/>
      <c r="AH34" s="588"/>
      <c r="AI34" s="670"/>
      <c r="AJ34" s="671"/>
      <c r="AK34" s="587"/>
      <c r="AL34" s="588"/>
      <c r="AM34" s="593"/>
      <c r="AN34" s="594"/>
      <c r="AO34" s="587"/>
      <c r="AP34" s="588"/>
      <c r="AQ34" s="656"/>
      <c r="AR34" s="657"/>
      <c r="AS34" s="567">
        <v>1</v>
      </c>
      <c r="AT34" s="568"/>
      <c r="AU34" s="580">
        <v>2</v>
      </c>
      <c r="AV34" s="568"/>
      <c r="AW34" s="567">
        <v>3</v>
      </c>
      <c r="AX34" s="568"/>
      <c r="AY34" s="580">
        <v>4</v>
      </c>
      <c r="AZ34" s="568"/>
      <c r="BA34" s="567">
        <v>5</v>
      </c>
      <c r="BB34" s="568"/>
      <c r="BC34" s="580">
        <v>6</v>
      </c>
      <c r="BD34" s="568"/>
      <c r="BE34" s="45"/>
    </row>
    <row r="35" spans="4:57" s="43" customFormat="1" ht="24" customHeight="1" thickBot="1">
      <c r="D35" s="604"/>
      <c r="E35" s="605"/>
      <c r="F35" s="606"/>
      <c r="G35" s="1010"/>
      <c r="H35" s="1011"/>
      <c r="I35" s="1011"/>
      <c r="J35" s="1011"/>
      <c r="K35" s="1011"/>
      <c r="L35" s="1011"/>
      <c r="M35" s="1011"/>
      <c r="N35" s="1011"/>
      <c r="O35" s="1011"/>
      <c r="P35" s="1011"/>
      <c r="Q35" s="1011"/>
      <c r="R35" s="1011"/>
      <c r="S35" s="1011"/>
      <c r="T35" s="1011"/>
      <c r="U35" s="1011"/>
      <c r="V35" s="1012"/>
      <c r="W35" s="632"/>
      <c r="X35" s="633"/>
      <c r="Y35" s="632"/>
      <c r="Z35" s="633"/>
      <c r="AA35" s="785"/>
      <c r="AB35" s="786"/>
      <c r="AC35" s="789"/>
      <c r="AD35" s="790"/>
      <c r="AE35" s="624"/>
      <c r="AF35" s="625"/>
      <c r="AG35" s="637"/>
      <c r="AH35" s="588"/>
      <c r="AI35" s="670"/>
      <c r="AJ35" s="671"/>
      <c r="AK35" s="587"/>
      <c r="AL35" s="588"/>
      <c r="AM35" s="593"/>
      <c r="AN35" s="594"/>
      <c r="AO35" s="587"/>
      <c r="AP35" s="588"/>
      <c r="AQ35" s="656"/>
      <c r="AR35" s="657"/>
      <c r="AS35" s="569" t="s">
        <v>7</v>
      </c>
      <c r="AT35" s="570"/>
      <c r="AU35" s="570"/>
      <c r="AV35" s="570"/>
      <c r="AW35" s="570"/>
      <c r="AX35" s="570"/>
      <c r="AY35" s="570"/>
      <c r="AZ35" s="570"/>
      <c r="BA35" s="570"/>
      <c r="BB35" s="570"/>
      <c r="BC35" s="570"/>
      <c r="BD35" s="571"/>
      <c r="BE35" s="45"/>
    </row>
    <row r="36" spans="4:57" s="43" customFormat="1" ht="19.5" customHeight="1" thickBot="1">
      <c r="D36" s="607"/>
      <c r="E36" s="608"/>
      <c r="F36" s="609"/>
      <c r="G36" s="1010"/>
      <c r="H36" s="1011"/>
      <c r="I36" s="1011"/>
      <c r="J36" s="1011"/>
      <c r="K36" s="1011"/>
      <c r="L36" s="1011"/>
      <c r="M36" s="1011"/>
      <c r="N36" s="1011"/>
      <c r="O36" s="1011"/>
      <c r="P36" s="1011"/>
      <c r="Q36" s="1011"/>
      <c r="R36" s="1011"/>
      <c r="S36" s="1011"/>
      <c r="T36" s="1011"/>
      <c r="U36" s="1011"/>
      <c r="V36" s="1012"/>
      <c r="W36" s="634"/>
      <c r="X36" s="635"/>
      <c r="Y36" s="634"/>
      <c r="Z36" s="635"/>
      <c r="AA36" s="787"/>
      <c r="AB36" s="788"/>
      <c r="AC36" s="791"/>
      <c r="AD36" s="792"/>
      <c r="AE36" s="626"/>
      <c r="AF36" s="627"/>
      <c r="AG36" s="638"/>
      <c r="AH36" s="590"/>
      <c r="AI36" s="672"/>
      <c r="AJ36" s="673"/>
      <c r="AK36" s="589"/>
      <c r="AL36" s="590"/>
      <c r="AM36" s="595"/>
      <c r="AN36" s="596"/>
      <c r="AO36" s="589"/>
      <c r="AP36" s="590"/>
      <c r="AQ36" s="658"/>
      <c r="AR36" s="659"/>
      <c r="AS36" s="572">
        <v>18</v>
      </c>
      <c r="AT36" s="573"/>
      <c r="AU36" s="574">
        <v>18</v>
      </c>
      <c r="AV36" s="573"/>
      <c r="AW36" s="572">
        <v>18</v>
      </c>
      <c r="AX36" s="573"/>
      <c r="AY36" s="574">
        <v>18</v>
      </c>
      <c r="AZ36" s="573"/>
      <c r="BA36" s="572">
        <v>18</v>
      </c>
      <c r="BB36" s="573"/>
      <c r="BC36" s="574">
        <v>9</v>
      </c>
      <c r="BD36" s="575"/>
      <c r="BE36" s="45"/>
    </row>
    <row r="37" spans="4:56" s="42" customFormat="1" ht="13.5" customHeight="1" thickBot="1">
      <c r="D37" s="561">
        <v>1</v>
      </c>
      <c r="E37" s="562"/>
      <c r="F37" s="563"/>
      <c r="G37" s="564">
        <v>2</v>
      </c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6"/>
      <c r="W37" s="556">
        <v>3</v>
      </c>
      <c r="X37" s="557"/>
      <c r="Y37" s="556">
        <v>4</v>
      </c>
      <c r="Z37" s="557"/>
      <c r="AA37" s="556">
        <v>5</v>
      </c>
      <c r="AB37" s="557"/>
      <c r="AC37" s="556">
        <v>6</v>
      </c>
      <c r="AD37" s="557"/>
      <c r="AE37" s="556">
        <v>7</v>
      </c>
      <c r="AF37" s="557"/>
      <c r="AG37" s="556">
        <v>8</v>
      </c>
      <c r="AH37" s="557"/>
      <c r="AI37" s="556">
        <v>9</v>
      </c>
      <c r="AJ37" s="557"/>
      <c r="AK37" s="556">
        <v>10</v>
      </c>
      <c r="AL37" s="557"/>
      <c r="AM37" s="556">
        <v>11</v>
      </c>
      <c r="AN37" s="557"/>
      <c r="AO37" s="556">
        <v>12</v>
      </c>
      <c r="AP37" s="557"/>
      <c r="AQ37" s="556">
        <v>13</v>
      </c>
      <c r="AR37" s="557"/>
      <c r="AS37" s="556">
        <v>14</v>
      </c>
      <c r="AT37" s="557"/>
      <c r="AU37" s="556">
        <v>15</v>
      </c>
      <c r="AV37" s="557"/>
      <c r="AW37" s="556">
        <v>16</v>
      </c>
      <c r="AX37" s="557"/>
      <c r="AY37" s="556">
        <v>17</v>
      </c>
      <c r="AZ37" s="557"/>
      <c r="BA37" s="556">
        <v>18</v>
      </c>
      <c r="BB37" s="557"/>
      <c r="BC37" s="556">
        <v>19</v>
      </c>
      <c r="BD37" s="557"/>
    </row>
    <row r="38" spans="4:56" s="42" customFormat="1" ht="21" customHeight="1" thickBot="1">
      <c r="D38" s="412" t="s">
        <v>134</v>
      </c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3"/>
      <c r="AN38" s="413"/>
      <c r="AO38" s="413"/>
      <c r="AP38" s="413"/>
      <c r="AQ38" s="413"/>
      <c r="AR38" s="413"/>
      <c r="AS38" s="413"/>
      <c r="AT38" s="413"/>
      <c r="AU38" s="413"/>
      <c r="AV38" s="413"/>
      <c r="AW38" s="413"/>
      <c r="AX38" s="413"/>
      <c r="AY38" s="413"/>
      <c r="AZ38" s="413"/>
      <c r="BA38" s="413"/>
      <c r="BB38" s="413"/>
      <c r="BC38" s="413"/>
      <c r="BD38" s="415"/>
    </row>
    <row r="39" spans="4:56" s="9" customFormat="1" ht="21" customHeight="1" thickBot="1">
      <c r="D39" s="412" t="s">
        <v>135</v>
      </c>
      <c r="E39" s="413"/>
      <c r="F39" s="413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413"/>
      <c r="AZ39" s="413"/>
      <c r="BA39" s="413"/>
      <c r="BB39" s="413"/>
      <c r="BC39" s="413"/>
      <c r="BD39" s="415"/>
    </row>
    <row r="40" spans="4:56" s="240" customFormat="1" ht="20.25" customHeight="1">
      <c r="D40" s="535" t="s">
        <v>104</v>
      </c>
      <c r="E40" s="536"/>
      <c r="F40" s="537"/>
      <c r="G40" s="995" t="s">
        <v>306</v>
      </c>
      <c r="H40" s="996"/>
      <c r="I40" s="996"/>
      <c r="J40" s="996"/>
      <c r="K40" s="996"/>
      <c r="L40" s="996"/>
      <c r="M40" s="996"/>
      <c r="N40" s="996"/>
      <c r="O40" s="996"/>
      <c r="P40" s="996"/>
      <c r="Q40" s="996"/>
      <c r="R40" s="996"/>
      <c r="S40" s="996"/>
      <c r="T40" s="996"/>
      <c r="U40" s="996"/>
      <c r="V40" s="997"/>
      <c r="W40" s="873"/>
      <c r="X40" s="891"/>
      <c r="Y40" s="891"/>
      <c r="Z40" s="892"/>
      <c r="AA40" s="893"/>
      <c r="AB40" s="894"/>
      <c r="AC40" s="895"/>
      <c r="AD40" s="896"/>
      <c r="AE40" s="538">
        <v>2</v>
      </c>
      <c r="AF40" s="527"/>
      <c r="AG40" s="1007">
        <f aca="true" t="shared" si="1" ref="AG40:AG54">AE40*30</f>
        <v>60</v>
      </c>
      <c r="AH40" s="1008"/>
      <c r="AI40" s="878"/>
      <c r="AJ40" s="879"/>
      <c r="AK40" s="880"/>
      <c r="AL40" s="880"/>
      <c r="AM40" s="880"/>
      <c r="AN40" s="880"/>
      <c r="AO40" s="880"/>
      <c r="AP40" s="881"/>
      <c r="AQ40" s="882"/>
      <c r="AR40" s="883"/>
      <c r="AS40" s="875"/>
      <c r="AT40" s="873"/>
      <c r="AU40" s="871"/>
      <c r="AV40" s="873"/>
      <c r="AW40" s="871"/>
      <c r="AX40" s="873"/>
      <c r="AY40" s="871"/>
      <c r="AZ40" s="873"/>
      <c r="BA40" s="871"/>
      <c r="BB40" s="873"/>
      <c r="BC40" s="871"/>
      <c r="BD40" s="872"/>
    </row>
    <row r="41" spans="4:56" s="240" customFormat="1" ht="20.25" customHeight="1">
      <c r="D41" s="831" t="s">
        <v>106</v>
      </c>
      <c r="E41" s="832"/>
      <c r="F41" s="833"/>
      <c r="G41" s="951" t="s">
        <v>307</v>
      </c>
      <c r="H41" s="952"/>
      <c r="I41" s="952"/>
      <c r="J41" s="952"/>
      <c r="K41" s="952"/>
      <c r="L41" s="952"/>
      <c r="M41" s="952"/>
      <c r="N41" s="952"/>
      <c r="O41" s="952"/>
      <c r="P41" s="952"/>
      <c r="Q41" s="952"/>
      <c r="R41" s="952"/>
      <c r="S41" s="952"/>
      <c r="T41" s="952"/>
      <c r="U41" s="952"/>
      <c r="V41" s="953"/>
      <c r="W41" s="435"/>
      <c r="X41" s="462"/>
      <c r="Y41" s="462"/>
      <c r="Z41" s="463"/>
      <c r="AA41" s="865"/>
      <c r="AB41" s="866"/>
      <c r="AC41" s="867"/>
      <c r="AD41" s="868"/>
      <c r="AE41" s="442">
        <v>3</v>
      </c>
      <c r="AF41" s="435"/>
      <c r="AG41" s="864">
        <f>AE41*30</f>
        <v>90</v>
      </c>
      <c r="AH41" s="869"/>
      <c r="AI41" s="437"/>
      <c r="AJ41" s="354"/>
      <c r="AK41" s="452"/>
      <c r="AL41" s="452"/>
      <c r="AM41" s="452"/>
      <c r="AN41" s="452"/>
      <c r="AO41" s="452"/>
      <c r="AP41" s="438"/>
      <c r="AQ41" s="350"/>
      <c r="AR41" s="351"/>
      <c r="AS41" s="518"/>
      <c r="AT41" s="435"/>
      <c r="AU41" s="434"/>
      <c r="AV41" s="435"/>
      <c r="AW41" s="434"/>
      <c r="AX41" s="435"/>
      <c r="AY41" s="434"/>
      <c r="AZ41" s="435"/>
      <c r="BA41" s="871"/>
      <c r="BB41" s="873"/>
      <c r="BC41" s="871"/>
      <c r="BD41" s="872"/>
    </row>
    <row r="42" spans="4:56" s="240" customFormat="1" ht="20.25" customHeight="1">
      <c r="D42" s="509" t="s">
        <v>107</v>
      </c>
      <c r="E42" s="510"/>
      <c r="F42" s="511"/>
      <c r="G42" s="951" t="s">
        <v>308</v>
      </c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3"/>
      <c r="W42" s="435"/>
      <c r="X42" s="462"/>
      <c r="Y42" s="462"/>
      <c r="Z42" s="463"/>
      <c r="AA42" s="865"/>
      <c r="AB42" s="866"/>
      <c r="AC42" s="867"/>
      <c r="AD42" s="868"/>
      <c r="AE42" s="442">
        <v>10</v>
      </c>
      <c r="AF42" s="435"/>
      <c r="AG42" s="864">
        <f>AE42*30</f>
        <v>300</v>
      </c>
      <c r="AH42" s="869"/>
      <c r="AI42" s="437"/>
      <c r="AJ42" s="354"/>
      <c r="AK42" s="452"/>
      <c r="AL42" s="452"/>
      <c r="AM42" s="452"/>
      <c r="AN42" s="452"/>
      <c r="AO42" s="452"/>
      <c r="AP42" s="438"/>
      <c r="AQ42" s="350"/>
      <c r="AR42" s="351"/>
      <c r="AS42" s="518"/>
      <c r="AT42" s="435"/>
      <c r="AU42" s="434"/>
      <c r="AV42" s="435"/>
      <c r="AW42" s="434"/>
      <c r="AX42" s="435"/>
      <c r="AY42" s="434"/>
      <c r="AZ42" s="435"/>
      <c r="BA42" s="871"/>
      <c r="BB42" s="873"/>
      <c r="BC42" s="871"/>
      <c r="BD42" s="872"/>
    </row>
    <row r="43" spans="4:56" s="240" customFormat="1" ht="20.25" customHeight="1">
      <c r="D43" s="509" t="s">
        <v>140</v>
      </c>
      <c r="E43" s="510"/>
      <c r="F43" s="511"/>
      <c r="G43" s="951" t="s">
        <v>309</v>
      </c>
      <c r="H43" s="952"/>
      <c r="I43" s="952"/>
      <c r="J43" s="952"/>
      <c r="K43" s="952"/>
      <c r="L43" s="952"/>
      <c r="M43" s="952"/>
      <c r="N43" s="952"/>
      <c r="O43" s="952"/>
      <c r="P43" s="952"/>
      <c r="Q43" s="952"/>
      <c r="R43" s="952"/>
      <c r="S43" s="952"/>
      <c r="T43" s="952"/>
      <c r="U43" s="952"/>
      <c r="V43" s="953"/>
      <c r="W43" s="435"/>
      <c r="X43" s="462"/>
      <c r="Y43" s="462"/>
      <c r="Z43" s="463"/>
      <c r="AA43" s="865"/>
      <c r="AB43" s="866"/>
      <c r="AC43" s="867"/>
      <c r="AD43" s="868"/>
      <c r="AE43" s="442">
        <v>6</v>
      </c>
      <c r="AF43" s="435"/>
      <c r="AG43" s="864">
        <f>AE43*30</f>
        <v>180</v>
      </c>
      <c r="AH43" s="869"/>
      <c r="AI43" s="437"/>
      <c r="AJ43" s="354"/>
      <c r="AK43" s="452"/>
      <c r="AL43" s="452"/>
      <c r="AM43" s="452"/>
      <c r="AN43" s="452"/>
      <c r="AO43" s="452"/>
      <c r="AP43" s="438"/>
      <c r="AQ43" s="350"/>
      <c r="AR43" s="351"/>
      <c r="AS43" s="518"/>
      <c r="AT43" s="435"/>
      <c r="AU43" s="434"/>
      <c r="AV43" s="435"/>
      <c r="AW43" s="434"/>
      <c r="AX43" s="435"/>
      <c r="AY43" s="434"/>
      <c r="AZ43" s="435"/>
      <c r="BA43" s="871"/>
      <c r="BB43" s="873"/>
      <c r="BC43" s="871"/>
      <c r="BD43" s="872"/>
    </row>
    <row r="44" spans="4:56" s="240" customFormat="1" ht="20.25" customHeight="1">
      <c r="D44" s="509" t="s">
        <v>141</v>
      </c>
      <c r="E44" s="510"/>
      <c r="F44" s="511"/>
      <c r="G44" s="951" t="s">
        <v>310</v>
      </c>
      <c r="H44" s="952"/>
      <c r="I44" s="952"/>
      <c r="J44" s="952"/>
      <c r="K44" s="952"/>
      <c r="L44" s="952"/>
      <c r="M44" s="952"/>
      <c r="N44" s="952"/>
      <c r="O44" s="952"/>
      <c r="P44" s="952"/>
      <c r="Q44" s="952"/>
      <c r="R44" s="952"/>
      <c r="S44" s="952"/>
      <c r="T44" s="952"/>
      <c r="U44" s="952"/>
      <c r="V44" s="953"/>
      <c r="W44" s="435"/>
      <c r="X44" s="462"/>
      <c r="Y44" s="462"/>
      <c r="Z44" s="463"/>
      <c r="AA44" s="865"/>
      <c r="AB44" s="866"/>
      <c r="AC44" s="867"/>
      <c r="AD44" s="868"/>
      <c r="AE44" s="442">
        <v>2</v>
      </c>
      <c r="AF44" s="435"/>
      <c r="AG44" s="864">
        <f t="shared" si="1"/>
        <v>60</v>
      </c>
      <c r="AH44" s="869"/>
      <c r="AI44" s="437"/>
      <c r="AJ44" s="354"/>
      <c r="AK44" s="452"/>
      <c r="AL44" s="452"/>
      <c r="AM44" s="452"/>
      <c r="AN44" s="452"/>
      <c r="AO44" s="452"/>
      <c r="AP44" s="438"/>
      <c r="AQ44" s="350"/>
      <c r="AR44" s="351"/>
      <c r="AS44" s="518"/>
      <c r="AT44" s="435"/>
      <c r="AU44" s="434"/>
      <c r="AV44" s="435"/>
      <c r="AW44" s="434"/>
      <c r="AX44" s="435"/>
      <c r="AY44" s="434"/>
      <c r="AZ44" s="435"/>
      <c r="BA44" s="871"/>
      <c r="BB44" s="873"/>
      <c r="BC44" s="871"/>
      <c r="BD44" s="872"/>
    </row>
    <row r="45" spans="4:56" s="240" customFormat="1" ht="20.25" customHeight="1">
      <c r="D45" s="509" t="s">
        <v>142</v>
      </c>
      <c r="E45" s="510"/>
      <c r="F45" s="511"/>
      <c r="G45" s="951" t="s">
        <v>311</v>
      </c>
      <c r="H45" s="952"/>
      <c r="I45" s="952"/>
      <c r="J45" s="952"/>
      <c r="K45" s="952"/>
      <c r="L45" s="952"/>
      <c r="M45" s="952"/>
      <c r="N45" s="952"/>
      <c r="O45" s="952"/>
      <c r="P45" s="952"/>
      <c r="Q45" s="952"/>
      <c r="R45" s="952"/>
      <c r="S45" s="952"/>
      <c r="T45" s="952"/>
      <c r="U45" s="952"/>
      <c r="V45" s="953"/>
      <c r="W45" s="435"/>
      <c r="X45" s="462"/>
      <c r="Y45" s="462"/>
      <c r="Z45" s="463"/>
      <c r="AA45" s="865"/>
      <c r="AB45" s="866"/>
      <c r="AC45" s="867"/>
      <c r="AD45" s="868"/>
      <c r="AE45" s="442">
        <v>3</v>
      </c>
      <c r="AF45" s="435"/>
      <c r="AG45" s="864">
        <f t="shared" si="1"/>
        <v>90</v>
      </c>
      <c r="AH45" s="869"/>
      <c r="AI45" s="437"/>
      <c r="AJ45" s="354"/>
      <c r="AK45" s="452"/>
      <c r="AL45" s="452"/>
      <c r="AM45" s="452"/>
      <c r="AN45" s="452"/>
      <c r="AO45" s="452"/>
      <c r="AP45" s="438"/>
      <c r="AQ45" s="350"/>
      <c r="AR45" s="351"/>
      <c r="AS45" s="518"/>
      <c r="AT45" s="435"/>
      <c r="AU45" s="434"/>
      <c r="AV45" s="435"/>
      <c r="AW45" s="434"/>
      <c r="AX45" s="435"/>
      <c r="AY45" s="434"/>
      <c r="AZ45" s="435"/>
      <c r="BA45" s="871"/>
      <c r="BB45" s="873"/>
      <c r="BC45" s="871"/>
      <c r="BD45" s="872"/>
    </row>
    <row r="46" spans="4:56" s="240" customFormat="1" ht="20.25" customHeight="1">
      <c r="D46" s="831" t="s">
        <v>143</v>
      </c>
      <c r="E46" s="832"/>
      <c r="F46" s="833"/>
      <c r="G46" s="951" t="s">
        <v>312</v>
      </c>
      <c r="H46" s="952"/>
      <c r="I46" s="952"/>
      <c r="J46" s="952"/>
      <c r="K46" s="952"/>
      <c r="L46" s="952"/>
      <c r="M46" s="952"/>
      <c r="N46" s="952"/>
      <c r="O46" s="952"/>
      <c r="P46" s="952"/>
      <c r="Q46" s="952"/>
      <c r="R46" s="952"/>
      <c r="S46" s="952"/>
      <c r="T46" s="952"/>
      <c r="U46" s="952"/>
      <c r="V46" s="953"/>
      <c r="W46" s="435"/>
      <c r="X46" s="462"/>
      <c r="Y46" s="462"/>
      <c r="Z46" s="463"/>
      <c r="AA46" s="865"/>
      <c r="AB46" s="866"/>
      <c r="AC46" s="867"/>
      <c r="AD46" s="868"/>
      <c r="AE46" s="442">
        <v>2</v>
      </c>
      <c r="AF46" s="435"/>
      <c r="AG46" s="864">
        <f t="shared" si="1"/>
        <v>60</v>
      </c>
      <c r="AH46" s="869"/>
      <c r="AI46" s="437"/>
      <c r="AJ46" s="354"/>
      <c r="AK46" s="452"/>
      <c r="AL46" s="452"/>
      <c r="AM46" s="452"/>
      <c r="AN46" s="452"/>
      <c r="AO46" s="452"/>
      <c r="AP46" s="438"/>
      <c r="AQ46" s="350"/>
      <c r="AR46" s="351"/>
      <c r="AS46" s="518"/>
      <c r="AT46" s="435"/>
      <c r="AU46" s="434"/>
      <c r="AV46" s="435"/>
      <c r="AW46" s="434"/>
      <c r="AX46" s="435"/>
      <c r="AY46" s="434"/>
      <c r="AZ46" s="435"/>
      <c r="BA46" s="871"/>
      <c r="BB46" s="873"/>
      <c r="BC46" s="871"/>
      <c r="BD46" s="872"/>
    </row>
    <row r="47" spans="4:56" s="240" customFormat="1" ht="20.25" customHeight="1">
      <c r="D47" s="831" t="s">
        <v>144</v>
      </c>
      <c r="E47" s="832"/>
      <c r="F47" s="833"/>
      <c r="G47" s="951" t="s">
        <v>313</v>
      </c>
      <c r="H47" s="952"/>
      <c r="I47" s="952"/>
      <c r="J47" s="952"/>
      <c r="K47" s="952"/>
      <c r="L47" s="952"/>
      <c r="M47" s="952"/>
      <c r="N47" s="952"/>
      <c r="O47" s="952"/>
      <c r="P47" s="952"/>
      <c r="Q47" s="952"/>
      <c r="R47" s="952"/>
      <c r="S47" s="952"/>
      <c r="T47" s="952"/>
      <c r="U47" s="952"/>
      <c r="V47" s="953"/>
      <c r="W47" s="435"/>
      <c r="X47" s="462"/>
      <c r="Y47" s="462"/>
      <c r="Z47" s="463"/>
      <c r="AA47" s="865"/>
      <c r="AB47" s="866"/>
      <c r="AC47" s="867"/>
      <c r="AD47" s="868"/>
      <c r="AE47" s="442">
        <v>2</v>
      </c>
      <c r="AF47" s="435"/>
      <c r="AG47" s="864">
        <f t="shared" si="1"/>
        <v>60</v>
      </c>
      <c r="AH47" s="869"/>
      <c r="AI47" s="437"/>
      <c r="AJ47" s="354"/>
      <c r="AK47" s="452"/>
      <c r="AL47" s="452"/>
      <c r="AM47" s="452"/>
      <c r="AN47" s="452"/>
      <c r="AO47" s="452"/>
      <c r="AP47" s="438"/>
      <c r="AQ47" s="350"/>
      <c r="AR47" s="351"/>
      <c r="AS47" s="518"/>
      <c r="AT47" s="435"/>
      <c r="AU47" s="434"/>
      <c r="AV47" s="435"/>
      <c r="AW47" s="434"/>
      <c r="AX47" s="435"/>
      <c r="AY47" s="434"/>
      <c r="AZ47" s="435"/>
      <c r="BA47" s="871"/>
      <c r="BB47" s="873"/>
      <c r="BC47" s="871"/>
      <c r="BD47" s="872"/>
    </row>
    <row r="48" spans="4:56" s="240" customFormat="1" ht="20.25" customHeight="1">
      <c r="D48" s="987" t="s">
        <v>314</v>
      </c>
      <c r="E48" s="988"/>
      <c r="F48" s="988"/>
      <c r="G48" s="951" t="s">
        <v>315</v>
      </c>
      <c r="H48" s="952"/>
      <c r="I48" s="952"/>
      <c r="J48" s="952"/>
      <c r="K48" s="952"/>
      <c r="L48" s="952"/>
      <c r="M48" s="952"/>
      <c r="N48" s="952"/>
      <c r="O48" s="952"/>
      <c r="P48" s="952"/>
      <c r="Q48" s="952"/>
      <c r="R48" s="952"/>
      <c r="S48" s="952"/>
      <c r="T48" s="952"/>
      <c r="U48" s="952"/>
      <c r="V48" s="953"/>
      <c r="W48" s="435"/>
      <c r="X48" s="462"/>
      <c r="Y48" s="462"/>
      <c r="Z48" s="463"/>
      <c r="AA48" s="865"/>
      <c r="AB48" s="866"/>
      <c r="AC48" s="867"/>
      <c r="AD48" s="868"/>
      <c r="AE48" s="442">
        <v>14</v>
      </c>
      <c r="AF48" s="435"/>
      <c r="AG48" s="864">
        <f t="shared" si="1"/>
        <v>420</v>
      </c>
      <c r="AH48" s="869"/>
      <c r="AI48" s="437"/>
      <c r="AJ48" s="354"/>
      <c r="AK48" s="452"/>
      <c r="AL48" s="452"/>
      <c r="AM48" s="452"/>
      <c r="AN48" s="452"/>
      <c r="AO48" s="452"/>
      <c r="AP48" s="438"/>
      <c r="AQ48" s="350"/>
      <c r="AR48" s="351"/>
      <c r="AS48" s="518"/>
      <c r="AT48" s="435"/>
      <c r="AU48" s="434"/>
      <c r="AV48" s="435"/>
      <c r="AW48" s="434"/>
      <c r="AX48" s="435"/>
      <c r="AY48" s="434"/>
      <c r="AZ48" s="435"/>
      <c r="BA48" s="871"/>
      <c r="BB48" s="873"/>
      <c r="BC48" s="871"/>
      <c r="BD48" s="872"/>
    </row>
    <row r="49" spans="4:56" s="240" customFormat="1" ht="20.25" customHeight="1">
      <c r="D49" s="989"/>
      <c r="E49" s="990"/>
      <c r="F49" s="990"/>
      <c r="G49" s="951" t="s">
        <v>222</v>
      </c>
      <c r="H49" s="952"/>
      <c r="I49" s="952"/>
      <c r="J49" s="952"/>
      <c r="K49" s="952"/>
      <c r="L49" s="952"/>
      <c r="M49" s="952"/>
      <c r="N49" s="952"/>
      <c r="O49" s="952"/>
      <c r="P49" s="952"/>
      <c r="Q49" s="952"/>
      <c r="R49" s="952"/>
      <c r="S49" s="952"/>
      <c r="T49" s="952"/>
      <c r="U49" s="952"/>
      <c r="V49" s="953"/>
      <c r="W49" s="435">
        <v>1</v>
      </c>
      <c r="X49" s="462"/>
      <c r="Y49" s="462"/>
      <c r="Z49" s="463"/>
      <c r="AA49" s="865"/>
      <c r="AB49" s="866"/>
      <c r="AC49" s="867">
        <v>1</v>
      </c>
      <c r="AD49" s="868"/>
      <c r="AE49" s="442">
        <v>4</v>
      </c>
      <c r="AF49" s="435"/>
      <c r="AG49" s="864">
        <f t="shared" si="1"/>
        <v>120</v>
      </c>
      <c r="AH49" s="869"/>
      <c r="AI49" s="437">
        <f>+SUM(AK49:AP49)</f>
        <v>90</v>
      </c>
      <c r="AJ49" s="354"/>
      <c r="AK49" s="452">
        <v>54</v>
      </c>
      <c r="AL49" s="452"/>
      <c r="AM49" s="452">
        <v>36</v>
      </c>
      <c r="AN49" s="452"/>
      <c r="AO49" s="452"/>
      <c r="AP49" s="438"/>
      <c r="AQ49" s="350">
        <f aca="true" t="shared" si="2" ref="AQ49:AQ54">AG49-AI49</f>
        <v>30</v>
      </c>
      <c r="AR49" s="351"/>
      <c r="AS49" s="518">
        <v>3</v>
      </c>
      <c r="AT49" s="435"/>
      <c r="AU49" s="434"/>
      <c r="AV49" s="435"/>
      <c r="AW49" s="434"/>
      <c r="AX49" s="435"/>
      <c r="AY49" s="434"/>
      <c r="AZ49" s="435"/>
      <c r="BA49" s="871"/>
      <c r="BB49" s="873"/>
      <c r="BC49" s="871"/>
      <c r="BD49" s="872"/>
    </row>
    <row r="50" spans="4:56" s="240" customFormat="1" ht="20.25" customHeight="1">
      <c r="D50" s="831" t="s">
        <v>316</v>
      </c>
      <c r="E50" s="832"/>
      <c r="F50" s="833"/>
      <c r="G50" s="951" t="s">
        <v>151</v>
      </c>
      <c r="H50" s="952"/>
      <c r="I50" s="952"/>
      <c r="J50" s="952"/>
      <c r="K50" s="952"/>
      <c r="L50" s="952"/>
      <c r="M50" s="952"/>
      <c r="N50" s="952"/>
      <c r="O50" s="952"/>
      <c r="P50" s="952"/>
      <c r="Q50" s="952"/>
      <c r="R50" s="952"/>
      <c r="S50" s="952"/>
      <c r="T50" s="952"/>
      <c r="U50" s="952"/>
      <c r="V50" s="953"/>
      <c r="W50" s="435"/>
      <c r="X50" s="462"/>
      <c r="Y50" s="462">
        <v>1</v>
      </c>
      <c r="Z50" s="463"/>
      <c r="AA50" s="865">
        <v>1</v>
      </c>
      <c r="AB50" s="866"/>
      <c r="AC50" s="867">
        <v>1</v>
      </c>
      <c r="AD50" s="868"/>
      <c r="AE50" s="442">
        <v>3</v>
      </c>
      <c r="AF50" s="435"/>
      <c r="AG50" s="864">
        <f t="shared" si="1"/>
        <v>90</v>
      </c>
      <c r="AH50" s="869"/>
      <c r="AI50" s="437">
        <f>+SUM(AK50:AP50)</f>
        <v>54</v>
      </c>
      <c r="AJ50" s="354"/>
      <c r="AK50" s="452">
        <v>18</v>
      </c>
      <c r="AL50" s="452"/>
      <c r="AM50" s="452">
        <v>18</v>
      </c>
      <c r="AN50" s="452"/>
      <c r="AO50" s="452">
        <v>18</v>
      </c>
      <c r="AP50" s="438"/>
      <c r="AQ50" s="350">
        <f t="shared" si="2"/>
        <v>36</v>
      </c>
      <c r="AR50" s="351"/>
      <c r="AS50" s="518">
        <v>3</v>
      </c>
      <c r="AT50" s="435"/>
      <c r="AU50" s="434"/>
      <c r="AV50" s="435"/>
      <c r="AW50" s="434"/>
      <c r="AX50" s="435"/>
      <c r="AY50" s="434"/>
      <c r="AZ50" s="435"/>
      <c r="BA50" s="871"/>
      <c r="BB50" s="873"/>
      <c r="BC50" s="871"/>
      <c r="BD50" s="872"/>
    </row>
    <row r="51" spans="4:56" s="240" customFormat="1" ht="20.25" customHeight="1">
      <c r="D51" s="831" t="s">
        <v>145</v>
      </c>
      <c r="E51" s="832"/>
      <c r="F51" s="833"/>
      <c r="G51" s="951" t="s">
        <v>221</v>
      </c>
      <c r="H51" s="952"/>
      <c r="I51" s="952"/>
      <c r="J51" s="952"/>
      <c r="K51" s="952"/>
      <c r="L51" s="952"/>
      <c r="M51" s="952"/>
      <c r="N51" s="952"/>
      <c r="O51" s="952"/>
      <c r="P51" s="952"/>
      <c r="Q51" s="952"/>
      <c r="R51" s="952"/>
      <c r="S51" s="952"/>
      <c r="T51" s="952"/>
      <c r="U51" s="952"/>
      <c r="V51" s="953"/>
      <c r="W51" s="435"/>
      <c r="X51" s="462"/>
      <c r="Y51" s="462">
        <v>3</v>
      </c>
      <c r="Z51" s="463"/>
      <c r="AA51" s="865"/>
      <c r="AB51" s="866"/>
      <c r="AC51" s="867">
        <v>3</v>
      </c>
      <c r="AD51" s="868"/>
      <c r="AE51" s="461">
        <v>2</v>
      </c>
      <c r="AF51" s="462"/>
      <c r="AG51" s="863">
        <f t="shared" si="1"/>
        <v>60</v>
      </c>
      <c r="AH51" s="874"/>
      <c r="AI51" s="437">
        <f>AK51+AM51+AO51</f>
        <v>36</v>
      </c>
      <c r="AJ51" s="354"/>
      <c r="AK51" s="452">
        <v>18</v>
      </c>
      <c r="AL51" s="452"/>
      <c r="AM51" s="452">
        <v>18</v>
      </c>
      <c r="AN51" s="452"/>
      <c r="AO51" s="452"/>
      <c r="AP51" s="438"/>
      <c r="AQ51" s="350">
        <f t="shared" si="2"/>
        <v>24</v>
      </c>
      <c r="AR51" s="351"/>
      <c r="AS51" s="518"/>
      <c r="AT51" s="435"/>
      <c r="AU51" s="434"/>
      <c r="AV51" s="435"/>
      <c r="AW51" s="434">
        <v>2</v>
      </c>
      <c r="AX51" s="435"/>
      <c r="AY51" s="434"/>
      <c r="AZ51" s="435"/>
      <c r="BA51" s="871"/>
      <c r="BB51" s="873"/>
      <c r="BC51" s="871"/>
      <c r="BD51" s="872"/>
    </row>
    <row r="52" spans="4:56" s="240" customFormat="1" ht="20.25" customHeight="1">
      <c r="D52" s="831" t="s">
        <v>146</v>
      </c>
      <c r="E52" s="832"/>
      <c r="F52" s="833"/>
      <c r="G52" s="951" t="s">
        <v>78</v>
      </c>
      <c r="H52" s="952"/>
      <c r="I52" s="952"/>
      <c r="J52" s="952"/>
      <c r="K52" s="952"/>
      <c r="L52" s="952"/>
      <c r="M52" s="952"/>
      <c r="N52" s="952"/>
      <c r="O52" s="952"/>
      <c r="P52" s="952"/>
      <c r="Q52" s="952"/>
      <c r="R52" s="952"/>
      <c r="S52" s="952"/>
      <c r="T52" s="952"/>
      <c r="U52" s="952"/>
      <c r="V52" s="953"/>
      <c r="W52" s="435">
        <v>6</v>
      </c>
      <c r="X52" s="462"/>
      <c r="Y52" s="462">
        <v>4</v>
      </c>
      <c r="Z52" s="463"/>
      <c r="AA52" s="865"/>
      <c r="AB52" s="866"/>
      <c r="AC52" s="867" t="s">
        <v>317</v>
      </c>
      <c r="AD52" s="868"/>
      <c r="AE52" s="461">
        <v>6</v>
      </c>
      <c r="AF52" s="462"/>
      <c r="AG52" s="863">
        <f t="shared" si="1"/>
        <v>180</v>
      </c>
      <c r="AH52" s="874"/>
      <c r="AI52" s="439">
        <f>AK52+AM52+AO52</f>
        <v>126</v>
      </c>
      <c r="AJ52" s="452"/>
      <c r="AK52" s="452"/>
      <c r="AL52" s="452"/>
      <c r="AM52" s="452">
        <v>126</v>
      </c>
      <c r="AN52" s="452"/>
      <c r="AO52" s="452"/>
      <c r="AP52" s="438"/>
      <c r="AQ52" s="455">
        <f t="shared" si="2"/>
        <v>54</v>
      </c>
      <c r="AR52" s="456"/>
      <c r="AS52" s="518"/>
      <c r="AT52" s="435"/>
      <c r="AU52" s="434"/>
      <c r="AV52" s="435"/>
      <c r="AW52" s="434">
        <v>2</v>
      </c>
      <c r="AX52" s="435"/>
      <c r="AY52" s="434">
        <v>2</v>
      </c>
      <c r="AZ52" s="435"/>
      <c r="BA52" s="434">
        <v>2</v>
      </c>
      <c r="BB52" s="435"/>
      <c r="BC52" s="434">
        <v>2</v>
      </c>
      <c r="BD52" s="446"/>
    </row>
    <row r="53" spans="4:56" s="240" customFormat="1" ht="20.25" customHeight="1">
      <c r="D53" s="831" t="s">
        <v>147</v>
      </c>
      <c r="E53" s="832"/>
      <c r="F53" s="833"/>
      <c r="G53" s="951" t="s">
        <v>98</v>
      </c>
      <c r="H53" s="952"/>
      <c r="I53" s="952"/>
      <c r="J53" s="952"/>
      <c r="K53" s="952"/>
      <c r="L53" s="952"/>
      <c r="M53" s="952"/>
      <c r="N53" s="952"/>
      <c r="O53" s="952"/>
      <c r="P53" s="952"/>
      <c r="Q53" s="952"/>
      <c r="R53" s="952"/>
      <c r="S53" s="952"/>
      <c r="T53" s="952"/>
      <c r="U53" s="952"/>
      <c r="V53" s="953"/>
      <c r="W53" s="435"/>
      <c r="X53" s="462"/>
      <c r="Y53" s="462">
        <v>5</v>
      </c>
      <c r="Z53" s="463"/>
      <c r="AA53" s="865">
        <v>5</v>
      </c>
      <c r="AB53" s="866"/>
      <c r="AC53" s="867">
        <v>5</v>
      </c>
      <c r="AD53" s="868"/>
      <c r="AE53" s="461">
        <v>4</v>
      </c>
      <c r="AF53" s="462"/>
      <c r="AG53" s="863">
        <f t="shared" si="1"/>
        <v>120</v>
      </c>
      <c r="AH53" s="874"/>
      <c r="AI53" s="439">
        <f>AK53+AM53+AO53</f>
        <v>72</v>
      </c>
      <c r="AJ53" s="452"/>
      <c r="AK53" s="452">
        <v>36</v>
      </c>
      <c r="AL53" s="452"/>
      <c r="AM53" s="452">
        <v>36</v>
      </c>
      <c r="AN53" s="452"/>
      <c r="AO53" s="452"/>
      <c r="AP53" s="438"/>
      <c r="AQ53" s="455">
        <f t="shared" si="2"/>
        <v>48</v>
      </c>
      <c r="AR53" s="456"/>
      <c r="AS53" s="518"/>
      <c r="AT53" s="435"/>
      <c r="AU53" s="434"/>
      <c r="AV53" s="435"/>
      <c r="AW53" s="434"/>
      <c r="AX53" s="435"/>
      <c r="AY53" s="434"/>
      <c r="AZ53" s="435"/>
      <c r="BA53" s="434">
        <v>4</v>
      </c>
      <c r="BB53" s="435"/>
      <c r="BC53" s="434"/>
      <c r="BD53" s="446"/>
    </row>
    <row r="54" spans="4:56" s="240" customFormat="1" ht="21" customHeight="1" thickBot="1">
      <c r="D54" s="917" t="s">
        <v>148</v>
      </c>
      <c r="E54" s="918"/>
      <c r="F54" s="919"/>
      <c r="G54" s="948" t="s">
        <v>97</v>
      </c>
      <c r="H54" s="949"/>
      <c r="I54" s="949"/>
      <c r="J54" s="949"/>
      <c r="K54" s="949"/>
      <c r="L54" s="949"/>
      <c r="M54" s="949"/>
      <c r="N54" s="949"/>
      <c r="O54" s="949"/>
      <c r="P54" s="949"/>
      <c r="Q54" s="949"/>
      <c r="R54" s="949"/>
      <c r="S54" s="949"/>
      <c r="T54" s="949"/>
      <c r="U54" s="949"/>
      <c r="V54" s="950"/>
      <c r="W54" s="842"/>
      <c r="X54" s="913"/>
      <c r="Y54" s="913">
        <v>5</v>
      </c>
      <c r="Z54" s="924"/>
      <c r="AA54" s="925">
        <v>5</v>
      </c>
      <c r="AB54" s="926"/>
      <c r="AC54" s="927">
        <v>5</v>
      </c>
      <c r="AD54" s="928"/>
      <c r="AE54" s="923">
        <v>4</v>
      </c>
      <c r="AF54" s="913"/>
      <c r="AG54" s="929">
        <f t="shared" si="1"/>
        <v>120</v>
      </c>
      <c r="AH54" s="930"/>
      <c r="AI54" s="849">
        <f>AK54+AM54+AO54</f>
        <v>72</v>
      </c>
      <c r="AJ54" s="912"/>
      <c r="AK54" s="913">
        <v>36</v>
      </c>
      <c r="AL54" s="913"/>
      <c r="AM54" s="913">
        <v>28</v>
      </c>
      <c r="AN54" s="913"/>
      <c r="AO54" s="913">
        <v>8</v>
      </c>
      <c r="AP54" s="841"/>
      <c r="AQ54" s="914">
        <f t="shared" si="2"/>
        <v>48</v>
      </c>
      <c r="AR54" s="915"/>
      <c r="AS54" s="916"/>
      <c r="AT54" s="842"/>
      <c r="AU54" s="841"/>
      <c r="AV54" s="842"/>
      <c r="AW54" s="841"/>
      <c r="AX54" s="842"/>
      <c r="AY54" s="841"/>
      <c r="AZ54" s="842"/>
      <c r="BA54" s="841">
        <v>4</v>
      </c>
      <c r="BB54" s="842"/>
      <c r="BC54" s="841"/>
      <c r="BD54" s="858"/>
    </row>
    <row r="55" spans="4:56" s="241" customFormat="1" ht="21" customHeight="1" thickBot="1">
      <c r="D55" s="900" t="s">
        <v>137</v>
      </c>
      <c r="E55" s="901"/>
      <c r="F55" s="901"/>
      <c r="G55" s="1000"/>
      <c r="H55" s="1000"/>
      <c r="I55" s="1000"/>
      <c r="J55" s="1000"/>
      <c r="K55" s="1000"/>
      <c r="L55" s="1000"/>
      <c r="M55" s="1000"/>
      <c r="N55" s="1000"/>
      <c r="O55" s="1000"/>
      <c r="P55" s="1000"/>
      <c r="Q55" s="1000"/>
      <c r="R55" s="1000"/>
      <c r="S55" s="1000"/>
      <c r="T55" s="1000"/>
      <c r="U55" s="1000"/>
      <c r="V55" s="1001"/>
      <c r="W55" s="1002">
        <v>6</v>
      </c>
      <c r="X55" s="1003"/>
      <c r="Y55" s="1002">
        <f>COUNTA(Y40:Z54)+1</f>
        <v>6</v>
      </c>
      <c r="Z55" s="1003"/>
      <c r="AA55" s="1002">
        <f>COUNTA(AA40:AB54)+3</f>
        <v>6</v>
      </c>
      <c r="AB55" s="1003"/>
      <c r="AC55" s="1002">
        <f>COUNTA(AC40:AD54)+5</f>
        <v>11</v>
      </c>
      <c r="AD55" s="1003"/>
      <c r="AE55" s="1004">
        <f>SUM(AE40:AF54)</f>
        <v>67</v>
      </c>
      <c r="AF55" s="1005"/>
      <c r="AG55" s="998">
        <f>SUM(AG40:AH54)</f>
        <v>2010</v>
      </c>
      <c r="AH55" s="999"/>
      <c r="AI55" s="1006">
        <f>SUM(AI40:AJ54)</f>
        <v>450</v>
      </c>
      <c r="AJ55" s="999"/>
      <c r="AK55" s="998">
        <f>SUM(AK40:AL54)</f>
        <v>162</v>
      </c>
      <c r="AL55" s="999"/>
      <c r="AM55" s="998">
        <f>SUM(AM40:AN54)</f>
        <v>262</v>
      </c>
      <c r="AN55" s="999"/>
      <c r="AO55" s="998">
        <f>SUM(AO40:AP54)</f>
        <v>26</v>
      </c>
      <c r="AP55" s="999"/>
      <c r="AQ55" s="998">
        <f>SUM(AQ40:AR54)</f>
        <v>240</v>
      </c>
      <c r="AR55" s="999"/>
      <c r="AS55" s="897">
        <f>SUM(AS49:AT54)</f>
        <v>6</v>
      </c>
      <c r="AT55" s="898"/>
      <c r="AU55" s="897"/>
      <c r="AV55" s="898"/>
      <c r="AW55" s="897">
        <f>SUM(AW49:AX54)</f>
        <v>4</v>
      </c>
      <c r="AX55" s="898"/>
      <c r="AY55" s="897">
        <f>SUM(AY49:AZ54)</f>
        <v>2</v>
      </c>
      <c r="AZ55" s="898"/>
      <c r="BA55" s="897">
        <f>SUM(BA49:BB54)</f>
        <v>10</v>
      </c>
      <c r="BB55" s="898"/>
      <c r="BC55" s="897">
        <f>SUM(BC49:BD54)</f>
        <v>2</v>
      </c>
      <c r="BD55" s="899"/>
    </row>
    <row r="56" spans="4:56" s="242" customFormat="1" ht="21" customHeight="1" thickBot="1">
      <c r="D56" s="900" t="s">
        <v>136</v>
      </c>
      <c r="E56" s="901"/>
      <c r="F56" s="901"/>
      <c r="G56" s="901"/>
      <c r="H56" s="901"/>
      <c r="I56" s="901"/>
      <c r="J56" s="901"/>
      <c r="K56" s="901"/>
      <c r="L56" s="901"/>
      <c r="M56" s="901"/>
      <c r="N56" s="901"/>
      <c r="O56" s="901"/>
      <c r="P56" s="901"/>
      <c r="Q56" s="901"/>
      <c r="R56" s="901"/>
      <c r="S56" s="901"/>
      <c r="T56" s="901"/>
      <c r="U56" s="901"/>
      <c r="V56" s="901"/>
      <c r="W56" s="901"/>
      <c r="X56" s="901"/>
      <c r="Y56" s="901"/>
      <c r="Z56" s="901"/>
      <c r="AA56" s="901"/>
      <c r="AB56" s="901"/>
      <c r="AC56" s="901"/>
      <c r="AD56" s="901"/>
      <c r="AE56" s="901"/>
      <c r="AF56" s="901"/>
      <c r="AG56" s="901"/>
      <c r="AH56" s="901"/>
      <c r="AI56" s="901"/>
      <c r="AJ56" s="901"/>
      <c r="AK56" s="901"/>
      <c r="AL56" s="901"/>
      <c r="AM56" s="901"/>
      <c r="AN56" s="901"/>
      <c r="AO56" s="901"/>
      <c r="AP56" s="901"/>
      <c r="AQ56" s="901"/>
      <c r="AR56" s="901"/>
      <c r="AS56" s="901"/>
      <c r="AT56" s="901"/>
      <c r="AU56" s="901"/>
      <c r="AV56" s="901"/>
      <c r="AW56" s="901"/>
      <c r="AX56" s="901"/>
      <c r="AY56" s="901"/>
      <c r="AZ56" s="901"/>
      <c r="BA56" s="901"/>
      <c r="BB56" s="901"/>
      <c r="BC56" s="901"/>
      <c r="BD56" s="902"/>
    </row>
    <row r="57" spans="4:56" s="240" customFormat="1" ht="20.25" customHeight="1">
      <c r="D57" s="989" t="s">
        <v>111</v>
      </c>
      <c r="E57" s="990"/>
      <c r="F57" s="990"/>
      <c r="G57" s="995" t="s">
        <v>318</v>
      </c>
      <c r="H57" s="996"/>
      <c r="I57" s="996"/>
      <c r="J57" s="996"/>
      <c r="K57" s="996"/>
      <c r="L57" s="996"/>
      <c r="M57" s="996"/>
      <c r="N57" s="996"/>
      <c r="O57" s="996"/>
      <c r="P57" s="996"/>
      <c r="Q57" s="996"/>
      <c r="R57" s="996"/>
      <c r="S57" s="996"/>
      <c r="T57" s="996"/>
      <c r="U57" s="996"/>
      <c r="V57" s="997"/>
      <c r="W57" s="890"/>
      <c r="X57" s="891"/>
      <c r="Y57" s="891"/>
      <c r="Z57" s="892"/>
      <c r="AA57" s="893"/>
      <c r="AB57" s="894"/>
      <c r="AC57" s="895"/>
      <c r="AD57" s="896"/>
      <c r="AE57" s="461">
        <v>4</v>
      </c>
      <c r="AF57" s="462"/>
      <c r="AG57" s="863">
        <f>AE57*30</f>
        <v>120</v>
      </c>
      <c r="AH57" s="874"/>
      <c r="AI57" s="878"/>
      <c r="AJ57" s="879"/>
      <c r="AK57" s="880"/>
      <c r="AL57" s="880"/>
      <c r="AM57" s="880"/>
      <c r="AN57" s="880"/>
      <c r="AO57" s="880"/>
      <c r="AP57" s="881"/>
      <c r="AQ57" s="882"/>
      <c r="AR57" s="883"/>
      <c r="AS57" s="955"/>
      <c r="AT57" s="873"/>
      <c r="AU57" s="871"/>
      <c r="AV57" s="873"/>
      <c r="AW57" s="871"/>
      <c r="AX57" s="873"/>
      <c r="AY57" s="871"/>
      <c r="AZ57" s="873"/>
      <c r="BA57" s="871"/>
      <c r="BB57" s="873"/>
      <c r="BC57" s="871"/>
      <c r="BD57" s="872"/>
    </row>
    <row r="58" spans="4:56" s="240" customFormat="1" ht="20.25" customHeight="1">
      <c r="D58" s="992" t="s">
        <v>113</v>
      </c>
      <c r="E58" s="993"/>
      <c r="F58" s="994"/>
      <c r="G58" s="951" t="s">
        <v>319</v>
      </c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3"/>
      <c r="W58" s="343"/>
      <c r="X58" s="335"/>
      <c r="Y58" s="334"/>
      <c r="Z58" s="336"/>
      <c r="AA58" s="865"/>
      <c r="AB58" s="866"/>
      <c r="AC58" s="867"/>
      <c r="AD58" s="870"/>
      <c r="AE58" s="461">
        <v>4</v>
      </c>
      <c r="AF58" s="462"/>
      <c r="AG58" s="863">
        <f>AE58*30</f>
        <v>120</v>
      </c>
      <c r="AH58" s="874"/>
      <c r="AI58" s="878"/>
      <c r="AJ58" s="879"/>
      <c r="AK58" s="880"/>
      <c r="AL58" s="880"/>
      <c r="AM58" s="880"/>
      <c r="AN58" s="880"/>
      <c r="AO58" s="880"/>
      <c r="AP58" s="881"/>
      <c r="AQ58" s="882"/>
      <c r="AR58" s="883"/>
      <c r="AS58" s="991"/>
      <c r="AT58" s="985"/>
      <c r="AU58" s="984"/>
      <c r="AV58" s="985"/>
      <c r="AW58" s="984"/>
      <c r="AX58" s="985"/>
      <c r="AY58" s="984"/>
      <c r="AZ58" s="985"/>
      <c r="BA58" s="984"/>
      <c r="BB58" s="985"/>
      <c r="BC58" s="984"/>
      <c r="BD58" s="986"/>
    </row>
    <row r="59" spans="4:56" s="240" customFormat="1" ht="20.25" customHeight="1">
      <c r="D59" s="987" t="s">
        <v>110</v>
      </c>
      <c r="E59" s="988"/>
      <c r="F59" s="988"/>
      <c r="G59" s="951" t="s">
        <v>320</v>
      </c>
      <c r="H59" s="952"/>
      <c r="I59" s="952"/>
      <c r="J59" s="952"/>
      <c r="K59" s="952"/>
      <c r="L59" s="952"/>
      <c r="M59" s="952"/>
      <c r="N59" s="952"/>
      <c r="O59" s="952"/>
      <c r="P59" s="952"/>
      <c r="Q59" s="952"/>
      <c r="R59" s="952"/>
      <c r="S59" s="952"/>
      <c r="T59" s="952"/>
      <c r="U59" s="952"/>
      <c r="V59" s="953"/>
      <c r="W59" s="890"/>
      <c r="X59" s="891"/>
      <c r="Y59" s="891"/>
      <c r="Z59" s="892"/>
      <c r="AA59" s="893"/>
      <c r="AB59" s="894"/>
      <c r="AC59" s="895"/>
      <c r="AD59" s="896"/>
      <c r="AE59" s="461">
        <v>5</v>
      </c>
      <c r="AF59" s="462"/>
      <c r="AG59" s="863">
        <f aca="true" t="shared" si="3" ref="AG59:AG81">AE59*30</f>
        <v>150</v>
      </c>
      <c r="AH59" s="874"/>
      <c r="AI59" s="878"/>
      <c r="AJ59" s="879"/>
      <c r="AK59" s="880"/>
      <c r="AL59" s="880"/>
      <c r="AM59" s="880"/>
      <c r="AN59" s="880"/>
      <c r="AO59" s="880"/>
      <c r="AP59" s="881"/>
      <c r="AQ59" s="882"/>
      <c r="AR59" s="883"/>
      <c r="AS59" s="442"/>
      <c r="AT59" s="435"/>
      <c r="AU59" s="434"/>
      <c r="AV59" s="435"/>
      <c r="AW59" s="434"/>
      <c r="AX59" s="435"/>
      <c r="AY59" s="434"/>
      <c r="AZ59" s="435"/>
      <c r="BA59" s="434"/>
      <c r="BB59" s="435"/>
      <c r="BC59" s="434"/>
      <c r="BD59" s="446"/>
    </row>
    <row r="60" spans="4:56" s="240" customFormat="1" ht="20.25" customHeight="1">
      <c r="D60" s="989"/>
      <c r="E60" s="990"/>
      <c r="F60" s="990"/>
      <c r="G60" s="951" t="s">
        <v>321</v>
      </c>
      <c r="H60" s="952"/>
      <c r="I60" s="952"/>
      <c r="J60" s="952"/>
      <c r="K60" s="952"/>
      <c r="L60" s="952"/>
      <c r="M60" s="952"/>
      <c r="N60" s="952"/>
      <c r="O60" s="952"/>
      <c r="P60" s="952"/>
      <c r="Q60" s="952"/>
      <c r="R60" s="952"/>
      <c r="S60" s="952"/>
      <c r="T60" s="952"/>
      <c r="U60" s="952"/>
      <c r="V60" s="953"/>
      <c r="W60" s="890">
        <v>2</v>
      </c>
      <c r="X60" s="891"/>
      <c r="Y60" s="891"/>
      <c r="Z60" s="892"/>
      <c r="AA60" s="893">
        <v>2</v>
      </c>
      <c r="AB60" s="894"/>
      <c r="AC60" s="895"/>
      <c r="AD60" s="896"/>
      <c r="AE60" s="461">
        <v>5</v>
      </c>
      <c r="AF60" s="462"/>
      <c r="AG60" s="863">
        <f>AE60*30</f>
        <v>150</v>
      </c>
      <c r="AH60" s="874"/>
      <c r="AI60" s="878"/>
      <c r="AJ60" s="879"/>
      <c r="AK60" s="880"/>
      <c r="AL60" s="880"/>
      <c r="AM60" s="880"/>
      <c r="AN60" s="880"/>
      <c r="AO60" s="880"/>
      <c r="AP60" s="881"/>
      <c r="AQ60" s="882"/>
      <c r="AR60" s="883"/>
      <c r="AS60" s="442"/>
      <c r="AT60" s="435"/>
      <c r="AU60" s="434"/>
      <c r="AV60" s="435"/>
      <c r="AW60" s="434"/>
      <c r="AX60" s="435"/>
      <c r="AY60" s="434"/>
      <c r="AZ60" s="435"/>
      <c r="BA60" s="434"/>
      <c r="BB60" s="435"/>
      <c r="BC60" s="434"/>
      <c r="BD60" s="446"/>
    </row>
    <row r="61" spans="4:56" s="240" customFormat="1" ht="20.25" customHeight="1">
      <c r="D61" s="831" t="s">
        <v>109</v>
      </c>
      <c r="E61" s="832"/>
      <c r="F61" s="833"/>
      <c r="G61" s="951" t="s">
        <v>150</v>
      </c>
      <c r="H61" s="952"/>
      <c r="I61" s="952"/>
      <c r="J61" s="952"/>
      <c r="K61" s="952"/>
      <c r="L61" s="952"/>
      <c r="M61" s="952"/>
      <c r="N61" s="952"/>
      <c r="O61" s="952"/>
      <c r="P61" s="952"/>
      <c r="Q61" s="952"/>
      <c r="R61" s="952"/>
      <c r="S61" s="952"/>
      <c r="T61" s="952"/>
      <c r="U61" s="952"/>
      <c r="V61" s="953"/>
      <c r="W61" s="461"/>
      <c r="X61" s="462"/>
      <c r="Y61" s="462">
        <v>1</v>
      </c>
      <c r="Z61" s="463"/>
      <c r="AA61" s="865"/>
      <c r="AB61" s="866"/>
      <c r="AC61" s="867">
        <v>1</v>
      </c>
      <c r="AD61" s="868"/>
      <c r="AE61" s="461">
        <v>3</v>
      </c>
      <c r="AF61" s="462"/>
      <c r="AG61" s="863">
        <f>AE61*30</f>
        <v>90</v>
      </c>
      <c r="AH61" s="874"/>
      <c r="AI61" s="437">
        <f>+SUM(AK61:AP61)</f>
        <v>54</v>
      </c>
      <c r="AJ61" s="354"/>
      <c r="AK61" s="452">
        <v>18</v>
      </c>
      <c r="AL61" s="452"/>
      <c r="AM61" s="452"/>
      <c r="AN61" s="452"/>
      <c r="AO61" s="452">
        <v>36</v>
      </c>
      <c r="AP61" s="438"/>
      <c r="AQ61" s="350">
        <f aca="true" t="shared" si="4" ref="AQ61:AQ81">AG61-AI61</f>
        <v>36</v>
      </c>
      <c r="AR61" s="351"/>
      <c r="AS61" s="518">
        <v>3</v>
      </c>
      <c r="AT61" s="435"/>
      <c r="AU61" s="434"/>
      <c r="AV61" s="435"/>
      <c r="AW61" s="434"/>
      <c r="AX61" s="435"/>
      <c r="AY61" s="434"/>
      <c r="AZ61" s="435"/>
      <c r="BA61" s="871"/>
      <c r="BB61" s="873"/>
      <c r="BC61" s="871"/>
      <c r="BD61" s="872"/>
    </row>
    <row r="62" spans="4:56" s="240" customFormat="1" ht="20.25" customHeight="1">
      <c r="D62" s="827" t="s">
        <v>112</v>
      </c>
      <c r="E62" s="828"/>
      <c r="F62" s="828"/>
      <c r="G62" s="951" t="s">
        <v>179</v>
      </c>
      <c r="H62" s="952"/>
      <c r="I62" s="952"/>
      <c r="J62" s="952"/>
      <c r="K62" s="952"/>
      <c r="L62" s="952"/>
      <c r="M62" s="952"/>
      <c r="N62" s="952"/>
      <c r="O62" s="952"/>
      <c r="P62" s="952"/>
      <c r="Q62" s="952"/>
      <c r="R62" s="952"/>
      <c r="S62" s="952"/>
      <c r="T62" s="952"/>
      <c r="U62" s="952"/>
      <c r="V62" s="953"/>
      <c r="W62" s="461"/>
      <c r="X62" s="462"/>
      <c r="Y62" s="462">
        <v>2</v>
      </c>
      <c r="Z62" s="463"/>
      <c r="AA62" s="865">
        <v>2</v>
      </c>
      <c r="AB62" s="866"/>
      <c r="AC62" s="867">
        <v>2</v>
      </c>
      <c r="AD62" s="868"/>
      <c r="AE62" s="461">
        <v>4</v>
      </c>
      <c r="AF62" s="462"/>
      <c r="AG62" s="863">
        <f>AE62*30</f>
        <v>120</v>
      </c>
      <c r="AH62" s="874"/>
      <c r="AI62" s="437">
        <f>+SUM(AK62:AP62)</f>
        <v>72</v>
      </c>
      <c r="AJ62" s="354"/>
      <c r="AK62" s="452">
        <v>36</v>
      </c>
      <c r="AL62" s="452"/>
      <c r="AM62" s="452"/>
      <c r="AN62" s="452"/>
      <c r="AO62" s="452">
        <v>36</v>
      </c>
      <c r="AP62" s="438"/>
      <c r="AQ62" s="350">
        <f t="shared" si="4"/>
        <v>48</v>
      </c>
      <c r="AR62" s="351"/>
      <c r="AS62" s="442"/>
      <c r="AT62" s="435"/>
      <c r="AU62" s="434">
        <v>4</v>
      </c>
      <c r="AV62" s="435"/>
      <c r="AW62" s="434"/>
      <c r="AX62" s="435"/>
      <c r="AY62" s="434"/>
      <c r="AZ62" s="435"/>
      <c r="BA62" s="871"/>
      <c r="BB62" s="873"/>
      <c r="BC62" s="871"/>
      <c r="BD62" s="872"/>
    </row>
    <row r="63" spans="4:56" s="240" customFormat="1" ht="20.25" customHeight="1">
      <c r="D63" s="827" t="s">
        <v>114</v>
      </c>
      <c r="E63" s="828"/>
      <c r="F63" s="828"/>
      <c r="G63" s="951" t="s">
        <v>177</v>
      </c>
      <c r="H63" s="952"/>
      <c r="I63" s="952"/>
      <c r="J63" s="952"/>
      <c r="K63" s="952"/>
      <c r="L63" s="952"/>
      <c r="M63" s="952"/>
      <c r="N63" s="952"/>
      <c r="O63" s="952"/>
      <c r="P63" s="952"/>
      <c r="Q63" s="952"/>
      <c r="R63" s="952"/>
      <c r="S63" s="952"/>
      <c r="T63" s="952"/>
      <c r="U63" s="952"/>
      <c r="V63" s="953"/>
      <c r="W63" s="461">
        <v>1</v>
      </c>
      <c r="X63" s="462"/>
      <c r="Y63" s="462"/>
      <c r="Z63" s="463"/>
      <c r="AA63" s="865">
        <v>1</v>
      </c>
      <c r="AB63" s="866"/>
      <c r="AC63" s="867">
        <v>1</v>
      </c>
      <c r="AD63" s="868"/>
      <c r="AE63" s="461">
        <v>5</v>
      </c>
      <c r="AF63" s="462"/>
      <c r="AG63" s="863">
        <f t="shared" si="3"/>
        <v>150</v>
      </c>
      <c r="AH63" s="874"/>
      <c r="AI63" s="437">
        <f>+SUM(AK63:AP63)</f>
        <v>72</v>
      </c>
      <c r="AJ63" s="354"/>
      <c r="AK63" s="452">
        <v>36</v>
      </c>
      <c r="AL63" s="452"/>
      <c r="AM63" s="452">
        <v>18</v>
      </c>
      <c r="AN63" s="452"/>
      <c r="AO63" s="452">
        <v>18</v>
      </c>
      <c r="AP63" s="438"/>
      <c r="AQ63" s="350">
        <f t="shared" si="4"/>
        <v>78</v>
      </c>
      <c r="AR63" s="351"/>
      <c r="AS63" s="442">
        <v>4</v>
      </c>
      <c r="AT63" s="435"/>
      <c r="AU63" s="434"/>
      <c r="AV63" s="435"/>
      <c r="AW63" s="434"/>
      <c r="AX63" s="435"/>
      <c r="AY63" s="434"/>
      <c r="AZ63" s="435"/>
      <c r="BA63" s="871"/>
      <c r="BB63" s="873"/>
      <c r="BC63" s="871"/>
      <c r="BD63" s="872"/>
    </row>
    <row r="64" spans="4:56" s="240" customFormat="1" ht="20.25" customHeight="1">
      <c r="D64" s="827" t="s">
        <v>115</v>
      </c>
      <c r="E64" s="828"/>
      <c r="F64" s="828"/>
      <c r="G64" s="951" t="s">
        <v>178</v>
      </c>
      <c r="H64" s="952"/>
      <c r="I64" s="952"/>
      <c r="J64" s="952"/>
      <c r="K64" s="952"/>
      <c r="L64" s="952"/>
      <c r="M64" s="952"/>
      <c r="N64" s="952"/>
      <c r="O64" s="952"/>
      <c r="P64" s="952"/>
      <c r="Q64" s="952"/>
      <c r="R64" s="952"/>
      <c r="S64" s="952"/>
      <c r="T64" s="952"/>
      <c r="U64" s="952"/>
      <c r="V64" s="953"/>
      <c r="W64" s="461"/>
      <c r="X64" s="462"/>
      <c r="Y64" s="462">
        <v>1</v>
      </c>
      <c r="Z64" s="463"/>
      <c r="AA64" s="865"/>
      <c r="AB64" s="866"/>
      <c r="AC64" s="867"/>
      <c r="AD64" s="868"/>
      <c r="AE64" s="461">
        <v>1</v>
      </c>
      <c r="AF64" s="462"/>
      <c r="AG64" s="863">
        <f t="shared" si="3"/>
        <v>30</v>
      </c>
      <c r="AH64" s="874"/>
      <c r="AI64" s="437"/>
      <c r="AJ64" s="354"/>
      <c r="AK64" s="452"/>
      <c r="AL64" s="452"/>
      <c r="AM64" s="452"/>
      <c r="AN64" s="452"/>
      <c r="AO64" s="452"/>
      <c r="AP64" s="438"/>
      <c r="AQ64" s="350">
        <f t="shared" si="4"/>
        <v>30</v>
      </c>
      <c r="AR64" s="351"/>
      <c r="AS64" s="442"/>
      <c r="AT64" s="435"/>
      <c r="AU64" s="434"/>
      <c r="AV64" s="435"/>
      <c r="AW64" s="434"/>
      <c r="AX64" s="435"/>
      <c r="AY64" s="434"/>
      <c r="AZ64" s="435"/>
      <c r="BA64" s="871"/>
      <c r="BB64" s="873"/>
      <c r="BC64" s="871"/>
      <c r="BD64" s="872"/>
    </row>
    <row r="65" spans="4:56" s="240" customFormat="1" ht="20.25" customHeight="1">
      <c r="D65" s="827" t="s">
        <v>116</v>
      </c>
      <c r="E65" s="828"/>
      <c r="F65" s="828"/>
      <c r="G65" s="951" t="s">
        <v>233</v>
      </c>
      <c r="H65" s="952"/>
      <c r="I65" s="952"/>
      <c r="J65" s="952"/>
      <c r="K65" s="952"/>
      <c r="L65" s="952"/>
      <c r="M65" s="952"/>
      <c r="N65" s="952"/>
      <c r="O65" s="952"/>
      <c r="P65" s="952"/>
      <c r="Q65" s="952"/>
      <c r="R65" s="952"/>
      <c r="S65" s="952"/>
      <c r="T65" s="952"/>
      <c r="U65" s="952"/>
      <c r="V65" s="953"/>
      <c r="W65" s="343"/>
      <c r="X65" s="335"/>
      <c r="Y65" s="334" t="s">
        <v>322</v>
      </c>
      <c r="Z65" s="336"/>
      <c r="AA65" s="865">
        <v>2</v>
      </c>
      <c r="AB65" s="866"/>
      <c r="AC65" s="867" t="s">
        <v>322</v>
      </c>
      <c r="AD65" s="870"/>
      <c r="AE65" s="442">
        <v>6.5</v>
      </c>
      <c r="AF65" s="435"/>
      <c r="AG65" s="864">
        <f t="shared" si="3"/>
        <v>195</v>
      </c>
      <c r="AH65" s="869"/>
      <c r="AI65" s="441">
        <f>AK65+AM65+AO65</f>
        <v>108</v>
      </c>
      <c r="AJ65" s="439"/>
      <c r="AK65" s="438">
        <v>54</v>
      </c>
      <c r="AL65" s="439"/>
      <c r="AM65" s="438"/>
      <c r="AN65" s="439"/>
      <c r="AO65" s="438">
        <v>54</v>
      </c>
      <c r="AP65" s="440"/>
      <c r="AQ65" s="441">
        <f t="shared" si="4"/>
        <v>87</v>
      </c>
      <c r="AR65" s="440"/>
      <c r="AS65" s="442">
        <v>2</v>
      </c>
      <c r="AT65" s="435"/>
      <c r="AU65" s="434">
        <v>4</v>
      </c>
      <c r="AV65" s="435"/>
      <c r="AW65" s="434"/>
      <c r="AX65" s="435"/>
      <c r="AY65" s="434"/>
      <c r="AZ65" s="435"/>
      <c r="BA65" s="871"/>
      <c r="BB65" s="873"/>
      <c r="BC65" s="871"/>
      <c r="BD65" s="872"/>
    </row>
    <row r="66" spans="4:56" s="243" customFormat="1" ht="20.25" customHeight="1">
      <c r="D66" s="827" t="s">
        <v>117</v>
      </c>
      <c r="E66" s="828"/>
      <c r="F66" s="828"/>
      <c r="G66" s="951" t="s">
        <v>180</v>
      </c>
      <c r="H66" s="952"/>
      <c r="I66" s="952"/>
      <c r="J66" s="952"/>
      <c r="K66" s="952"/>
      <c r="L66" s="952"/>
      <c r="M66" s="952"/>
      <c r="N66" s="952"/>
      <c r="O66" s="952"/>
      <c r="P66" s="952"/>
      <c r="Q66" s="952"/>
      <c r="R66" s="952"/>
      <c r="S66" s="952"/>
      <c r="T66" s="952"/>
      <c r="U66" s="952"/>
      <c r="V66" s="953"/>
      <c r="W66" s="343">
        <v>2</v>
      </c>
      <c r="X66" s="335"/>
      <c r="Y66" s="334">
        <v>1</v>
      </c>
      <c r="Z66" s="336"/>
      <c r="AA66" s="865">
        <v>1</v>
      </c>
      <c r="AB66" s="866"/>
      <c r="AC66" s="867" t="s">
        <v>322</v>
      </c>
      <c r="AD66" s="870"/>
      <c r="AE66" s="442">
        <v>8</v>
      </c>
      <c r="AF66" s="435"/>
      <c r="AG66" s="864">
        <f t="shared" si="3"/>
        <v>240</v>
      </c>
      <c r="AH66" s="869"/>
      <c r="AI66" s="436">
        <f>AK66+AM66+AO66</f>
        <v>126</v>
      </c>
      <c r="AJ66" s="437"/>
      <c r="AK66" s="438">
        <v>72</v>
      </c>
      <c r="AL66" s="439"/>
      <c r="AM66" s="438">
        <v>18</v>
      </c>
      <c r="AN66" s="439"/>
      <c r="AO66" s="438">
        <v>36</v>
      </c>
      <c r="AP66" s="440"/>
      <c r="AQ66" s="441">
        <f t="shared" si="4"/>
        <v>114</v>
      </c>
      <c r="AR66" s="440"/>
      <c r="AS66" s="343">
        <v>3</v>
      </c>
      <c r="AT66" s="335"/>
      <c r="AU66" s="334">
        <v>4</v>
      </c>
      <c r="AV66" s="335"/>
      <c r="AW66" s="334"/>
      <c r="AX66" s="335"/>
      <c r="AY66" s="334"/>
      <c r="AZ66" s="335"/>
      <c r="BA66" s="334"/>
      <c r="BB66" s="335"/>
      <c r="BC66" s="334"/>
      <c r="BD66" s="336"/>
    </row>
    <row r="67" spans="4:56" s="243" customFormat="1" ht="20.25" customHeight="1">
      <c r="D67" s="827" t="s">
        <v>118</v>
      </c>
      <c r="E67" s="828"/>
      <c r="F67" s="828"/>
      <c r="G67" s="951" t="s">
        <v>181</v>
      </c>
      <c r="H67" s="952"/>
      <c r="I67" s="952"/>
      <c r="J67" s="952"/>
      <c r="K67" s="952"/>
      <c r="L67" s="952"/>
      <c r="M67" s="952"/>
      <c r="N67" s="952"/>
      <c r="O67" s="952"/>
      <c r="P67" s="952"/>
      <c r="Q67" s="952"/>
      <c r="R67" s="952"/>
      <c r="S67" s="952"/>
      <c r="T67" s="952"/>
      <c r="U67" s="952"/>
      <c r="V67" s="953"/>
      <c r="W67" s="343"/>
      <c r="X67" s="335"/>
      <c r="Y67" s="334">
        <v>2</v>
      </c>
      <c r="Z67" s="336"/>
      <c r="AA67" s="865"/>
      <c r="AB67" s="866"/>
      <c r="AC67" s="867"/>
      <c r="AD67" s="870"/>
      <c r="AE67" s="442">
        <v>1.5</v>
      </c>
      <c r="AF67" s="435"/>
      <c r="AG67" s="864">
        <f t="shared" si="3"/>
        <v>45</v>
      </c>
      <c r="AH67" s="869"/>
      <c r="AI67" s="436"/>
      <c r="AJ67" s="437"/>
      <c r="AK67" s="438"/>
      <c r="AL67" s="439"/>
      <c r="AM67" s="438"/>
      <c r="AN67" s="439"/>
      <c r="AO67" s="438"/>
      <c r="AP67" s="440"/>
      <c r="AQ67" s="441">
        <f t="shared" si="4"/>
        <v>45</v>
      </c>
      <c r="AR67" s="440"/>
      <c r="AS67" s="343"/>
      <c r="AT67" s="335"/>
      <c r="AU67" s="334"/>
      <c r="AV67" s="335"/>
      <c r="AW67" s="334"/>
      <c r="AX67" s="335"/>
      <c r="AY67" s="334"/>
      <c r="AZ67" s="335"/>
      <c r="BA67" s="334"/>
      <c r="BB67" s="335"/>
      <c r="BC67" s="334"/>
      <c r="BD67" s="336"/>
    </row>
    <row r="68" spans="4:56" s="243" customFormat="1" ht="20.25" customHeight="1">
      <c r="D68" s="827" t="s">
        <v>152</v>
      </c>
      <c r="E68" s="828"/>
      <c r="F68" s="828"/>
      <c r="G68" s="951" t="s">
        <v>182</v>
      </c>
      <c r="H68" s="952"/>
      <c r="I68" s="952"/>
      <c r="J68" s="952"/>
      <c r="K68" s="952"/>
      <c r="L68" s="952"/>
      <c r="M68" s="952"/>
      <c r="N68" s="952"/>
      <c r="O68" s="952"/>
      <c r="P68" s="952"/>
      <c r="Q68" s="952"/>
      <c r="R68" s="952"/>
      <c r="S68" s="952"/>
      <c r="T68" s="952"/>
      <c r="U68" s="952"/>
      <c r="V68" s="953"/>
      <c r="W68" s="461">
        <v>2</v>
      </c>
      <c r="X68" s="462"/>
      <c r="Y68" s="462"/>
      <c r="Z68" s="463"/>
      <c r="AA68" s="865">
        <v>2</v>
      </c>
      <c r="AB68" s="866"/>
      <c r="AC68" s="867">
        <v>2</v>
      </c>
      <c r="AD68" s="868"/>
      <c r="AE68" s="461">
        <v>5</v>
      </c>
      <c r="AF68" s="462"/>
      <c r="AG68" s="863">
        <f t="shared" si="3"/>
        <v>150</v>
      </c>
      <c r="AH68" s="864"/>
      <c r="AI68" s="350">
        <f>AK68+AM68+AO68</f>
        <v>72</v>
      </c>
      <c r="AJ68" s="354"/>
      <c r="AK68" s="462">
        <v>36</v>
      </c>
      <c r="AL68" s="462"/>
      <c r="AM68" s="462">
        <v>36</v>
      </c>
      <c r="AN68" s="462"/>
      <c r="AO68" s="462"/>
      <c r="AP68" s="434"/>
      <c r="AQ68" s="350">
        <f t="shared" si="4"/>
        <v>78</v>
      </c>
      <c r="AR68" s="351"/>
      <c r="AS68" s="461"/>
      <c r="AT68" s="462"/>
      <c r="AU68" s="462">
        <v>4</v>
      </c>
      <c r="AV68" s="462"/>
      <c r="AW68" s="462"/>
      <c r="AX68" s="462"/>
      <c r="AY68" s="462"/>
      <c r="AZ68" s="462"/>
      <c r="BA68" s="462"/>
      <c r="BB68" s="462"/>
      <c r="BC68" s="462"/>
      <c r="BD68" s="463"/>
    </row>
    <row r="69" spans="4:56" s="243" customFormat="1" ht="20.25" customHeight="1">
      <c r="D69" s="827" t="s">
        <v>153</v>
      </c>
      <c r="E69" s="828"/>
      <c r="F69" s="828"/>
      <c r="G69" s="951" t="s">
        <v>183</v>
      </c>
      <c r="H69" s="952"/>
      <c r="I69" s="952"/>
      <c r="J69" s="952"/>
      <c r="K69" s="952"/>
      <c r="L69" s="952"/>
      <c r="M69" s="952"/>
      <c r="N69" s="952"/>
      <c r="O69" s="952"/>
      <c r="P69" s="952"/>
      <c r="Q69" s="952"/>
      <c r="R69" s="952"/>
      <c r="S69" s="952"/>
      <c r="T69" s="952"/>
      <c r="U69" s="952"/>
      <c r="V69" s="953"/>
      <c r="W69" s="461" t="s">
        <v>322</v>
      </c>
      <c r="X69" s="462"/>
      <c r="Y69" s="462"/>
      <c r="Z69" s="463"/>
      <c r="AA69" s="461" t="s">
        <v>322</v>
      </c>
      <c r="AB69" s="462"/>
      <c r="AC69" s="867" t="s">
        <v>322</v>
      </c>
      <c r="AD69" s="870"/>
      <c r="AE69" s="461">
        <v>9</v>
      </c>
      <c r="AF69" s="462"/>
      <c r="AG69" s="863">
        <f t="shared" si="3"/>
        <v>270</v>
      </c>
      <c r="AH69" s="864"/>
      <c r="AI69" s="350">
        <f>AK69+AM69+AO69</f>
        <v>126</v>
      </c>
      <c r="AJ69" s="354"/>
      <c r="AK69" s="462">
        <v>72</v>
      </c>
      <c r="AL69" s="462"/>
      <c r="AM69" s="462">
        <v>54</v>
      </c>
      <c r="AN69" s="462"/>
      <c r="AO69" s="462"/>
      <c r="AP69" s="434"/>
      <c r="AQ69" s="350">
        <f>AG69-AI69</f>
        <v>144</v>
      </c>
      <c r="AR69" s="351"/>
      <c r="AS69" s="461">
        <v>3</v>
      </c>
      <c r="AT69" s="462"/>
      <c r="AU69" s="462">
        <v>4</v>
      </c>
      <c r="AV69" s="462"/>
      <c r="AW69" s="462"/>
      <c r="AX69" s="462"/>
      <c r="AY69" s="462"/>
      <c r="AZ69" s="462"/>
      <c r="BA69" s="462"/>
      <c r="BB69" s="462"/>
      <c r="BC69" s="462"/>
      <c r="BD69" s="463"/>
    </row>
    <row r="70" spans="4:56" s="243" customFormat="1" ht="20.25" customHeight="1">
      <c r="D70" s="827" t="s">
        <v>154</v>
      </c>
      <c r="E70" s="828"/>
      <c r="F70" s="828"/>
      <c r="G70" s="951" t="s">
        <v>184</v>
      </c>
      <c r="H70" s="952"/>
      <c r="I70" s="952"/>
      <c r="J70" s="952"/>
      <c r="K70" s="952"/>
      <c r="L70" s="952"/>
      <c r="M70" s="952"/>
      <c r="N70" s="952"/>
      <c r="O70" s="952"/>
      <c r="P70" s="952"/>
      <c r="Q70" s="952"/>
      <c r="R70" s="952"/>
      <c r="S70" s="952"/>
      <c r="T70" s="952"/>
      <c r="U70" s="952"/>
      <c r="V70" s="953"/>
      <c r="W70" s="461">
        <v>3</v>
      </c>
      <c r="X70" s="462"/>
      <c r="Y70" s="462"/>
      <c r="Z70" s="463"/>
      <c r="AA70" s="865">
        <v>3</v>
      </c>
      <c r="AB70" s="866"/>
      <c r="AC70" s="867">
        <v>3</v>
      </c>
      <c r="AD70" s="868"/>
      <c r="AE70" s="461">
        <v>5</v>
      </c>
      <c r="AF70" s="462"/>
      <c r="AG70" s="863">
        <f t="shared" si="3"/>
        <v>150</v>
      </c>
      <c r="AH70" s="864"/>
      <c r="AI70" s="350">
        <f>AK70+AM70+AO70</f>
        <v>72</v>
      </c>
      <c r="AJ70" s="354"/>
      <c r="AK70" s="462">
        <v>36</v>
      </c>
      <c r="AL70" s="462"/>
      <c r="AM70" s="462">
        <v>18</v>
      </c>
      <c r="AN70" s="462"/>
      <c r="AO70" s="462">
        <v>18</v>
      </c>
      <c r="AP70" s="434"/>
      <c r="AQ70" s="350">
        <f>AG70-AI70</f>
        <v>78</v>
      </c>
      <c r="AR70" s="351"/>
      <c r="AS70" s="461"/>
      <c r="AT70" s="462"/>
      <c r="AU70" s="462"/>
      <c r="AV70" s="462"/>
      <c r="AW70" s="462">
        <v>4</v>
      </c>
      <c r="AX70" s="462"/>
      <c r="AY70" s="462"/>
      <c r="AZ70" s="462"/>
      <c r="BA70" s="462"/>
      <c r="BB70" s="462"/>
      <c r="BC70" s="462"/>
      <c r="BD70" s="463"/>
    </row>
    <row r="71" spans="4:56" s="243" customFormat="1" ht="20.25" customHeight="1">
      <c r="D71" s="827" t="s">
        <v>155</v>
      </c>
      <c r="E71" s="828"/>
      <c r="F71" s="828"/>
      <c r="G71" s="951" t="s">
        <v>185</v>
      </c>
      <c r="H71" s="952"/>
      <c r="I71" s="952"/>
      <c r="J71" s="952"/>
      <c r="K71" s="952"/>
      <c r="L71" s="952"/>
      <c r="M71" s="952"/>
      <c r="N71" s="952"/>
      <c r="O71" s="952"/>
      <c r="P71" s="952"/>
      <c r="Q71" s="952"/>
      <c r="R71" s="952"/>
      <c r="S71" s="952"/>
      <c r="T71" s="952"/>
      <c r="U71" s="952"/>
      <c r="V71" s="953"/>
      <c r="W71" s="461"/>
      <c r="X71" s="462"/>
      <c r="Y71" s="462">
        <v>2</v>
      </c>
      <c r="Z71" s="463"/>
      <c r="AA71" s="865"/>
      <c r="AB71" s="866"/>
      <c r="AC71" s="867">
        <v>2</v>
      </c>
      <c r="AD71" s="868"/>
      <c r="AE71" s="461">
        <v>4</v>
      </c>
      <c r="AF71" s="462"/>
      <c r="AG71" s="863">
        <f t="shared" si="3"/>
        <v>120</v>
      </c>
      <c r="AH71" s="864"/>
      <c r="AI71" s="350">
        <f>AK71+AM71+AO71</f>
        <v>72</v>
      </c>
      <c r="AJ71" s="354"/>
      <c r="AK71" s="462">
        <v>36</v>
      </c>
      <c r="AL71" s="462"/>
      <c r="AM71" s="462">
        <v>36</v>
      </c>
      <c r="AN71" s="462"/>
      <c r="AO71" s="462"/>
      <c r="AP71" s="434"/>
      <c r="AQ71" s="350">
        <f t="shared" si="4"/>
        <v>48</v>
      </c>
      <c r="AR71" s="351"/>
      <c r="AS71" s="461"/>
      <c r="AT71" s="462"/>
      <c r="AU71" s="462">
        <v>4</v>
      </c>
      <c r="AV71" s="462"/>
      <c r="AW71" s="462"/>
      <c r="AX71" s="462"/>
      <c r="AY71" s="462"/>
      <c r="AZ71" s="462"/>
      <c r="BA71" s="462"/>
      <c r="BB71" s="462"/>
      <c r="BC71" s="462"/>
      <c r="BD71" s="463"/>
    </row>
    <row r="72" spans="4:56" s="243" customFormat="1" ht="20.25" customHeight="1">
      <c r="D72" s="827" t="s">
        <v>156</v>
      </c>
      <c r="E72" s="828"/>
      <c r="F72" s="828"/>
      <c r="G72" s="951" t="s">
        <v>260</v>
      </c>
      <c r="H72" s="952"/>
      <c r="I72" s="952"/>
      <c r="J72" s="952"/>
      <c r="K72" s="952"/>
      <c r="L72" s="952"/>
      <c r="M72" s="952"/>
      <c r="N72" s="952"/>
      <c r="O72" s="952"/>
      <c r="P72" s="952"/>
      <c r="Q72" s="952"/>
      <c r="R72" s="952"/>
      <c r="S72" s="952"/>
      <c r="T72" s="952"/>
      <c r="U72" s="952"/>
      <c r="V72" s="953"/>
      <c r="W72" s="461"/>
      <c r="X72" s="462"/>
      <c r="Y72" s="462">
        <v>3</v>
      </c>
      <c r="Z72" s="463"/>
      <c r="AA72" s="865"/>
      <c r="AB72" s="866"/>
      <c r="AC72" s="867"/>
      <c r="AD72" s="868"/>
      <c r="AE72" s="461">
        <v>1.5</v>
      </c>
      <c r="AF72" s="462"/>
      <c r="AG72" s="863">
        <f t="shared" si="3"/>
        <v>45</v>
      </c>
      <c r="AH72" s="864"/>
      <c r="AI72" s="350"/>
      <c r="AJ72" s="354"/>
      <c r="AK72" s="462"/>
      <c r="AL72" s="462"/>
      <c r="AM72" s="462"/>
      <c r="AN72" s="462"/>
      <c r="AO72" s="462"/>
      <c r="AP72" s="434"/>
      <c r="AQ72" s="350">
        <f t="shared" si="4"/>
        <v>45</v>
      </c>
      <c r="AR72" s="351"/>
      <c r="AS72" s="461"/>
      <c r="AT72" s="462"/>
      <c r="AU72" s="462"/>
      <c r="AV72" s="462"/>
      <c r="AW72" s="462"/>
      <c r="AX72" s="462"/>
      <c r="AY72" s="462"/>
      <c r="AZ72" s="462"/>
      <c r="BA72" s="462"/>
      <c r="BB72" s="462"/>
      <c r="BC72" s="462"/>
      <c r="BD72" s="463"/>
    </row>
    <row r="73" spans="4:56" s="243" customFormat="1" ht="42" customHeight="1">
      <c r="D73" s="827" t="s">
        <v>157</v>
      </c>
      <c r="E73" s="828"/>
      <c r="F73" s="828"/>
      <c r="G73" s="951" t="s">
        <v>234</v>
      </c>
      <c r="H73" s="952"/>
      <c r="I73" s="952"/>
      <c r="J73" s="952"/>
      <c r="K73" s="952"/>
      <c r="L73" s="952"/>
      <c r="M73" s="952"/>
      <c r="N73" s="952"/>
      <c r="O73" s="952"/>
      <c r="P73" s="952"/>
      <c r="Q73" s="952"/>
      <c r="R73" s="952"/>
      <c r="S73" s="952"/>
      <c r="T73" s="952"/>
      <c r="U73" s="952"/>
      <c r="V73" s="953"/>
      <c r="W73" s="461">
        <v>4</v>
      </c>
      <c r="X73" s="462"/>
      <c r="Y73" s="462"/>
      <c r="Z73" s="463"/>
      <c r="AA73" s="865"/>
      <c r="AB73" s="866"/>
      <c r="AC73" s="867">
        <v>4</v>
      </c>
      <c r="AD73" s="868"/>
      <c r="AE73" s="461">
        <v>6.5</v>
      </c>
      <c r="AF73" s="462"/>
      <c r="AG73" s="863">
        <f t="shared" si="3"/>
        <v>195</v>
      </c>
      <c r="AH73" s="864"/>
      <c r="AI73" s="350">
        <f>AK73+AM73+AO73</f>
        <v>90</v>
      </c>
      <c r="AJ73" s="354"/>
      <c r="AK73" s="462">
        <v>36</v>
      </c>
      <c r="AL73" s="462"/>
      <c r="AM73" s="462">
        <v>54</v>
      </c>
      <c r="AN73" s="462"/>
      <c r="AO73" s="462"/>
      <c r="AP73" s="434"/>
      <c r="AQ73" s="350">
        <f t="shared" si="4"/>
        <v>105</v>
      </c>
      <c r="AR73" s="351"/>
      <c r="AS73" s="461"/>
      <c r="AT73" s="462"/>
      <c r="AU73" s="462"/>
      <c r="AV73" s="462"/>
      <c r="AW73" s="462"/>
      <c r="AX73" s="462"/>
      <c r="AY73" s="462">
        <v>5</v>
      </c>
      <c r="AZ73" s="462"/>
      <c r="BA73" s="462"/>
      <c r="BB73" s="462"/>
      <c r="BC73" s="462"/>
      <c r="BD73" s="463"/>
    </row>
    <row r="74" spans="4:56" s="243" customFormat="1" ht="42" customHeight="1">
      <c r="D74" s="827" t="s">
        <v>158</v>
      </c>
      <c r="E74" s="828"/>
      <c r="F74" s="828"/>
      <c r="G74" s="951" t="s">
        <v>235</v>
      </c>
      <c r="H74" s="952"/>
      <c r="I74" s="952"/>
      <c r="J74" s="952"/>
      <c r="K74" s="952"/>
      <c r="L74" s="952"/>
      <c r="M74" s="952"/>
      <c r="N74" s="952"/>
      <c r="O74" s="952"/>
      <c r="P74" s="952"/>
      <c r="Q74" s="952"/>
      <c r="R74" s="952"/>
      <c r="S74" s="952"/>
      <c r="T74" s="952"/>
      <c r="U74" s="952"/>
      <c r="V74" s="953"/>
      <c r="W74" s="461"/>
      <c r="X74" s="462"/>
      <c r="Y74" s="462">
        <v>4</v>
      </c>
      <c r="Z74" s="463"/>
      <c r="AA74" s="865"/>
      <c r="AB74" s="866"/>
      <c r="AC74" s="867"/>
      <c r="AD74" s="868"/>
      <c r="AE74" s="461">
        <v>1</v>
      </c>
      <c r="AF74" s="462"/>
      <c r="AG74" s="863">
        <f t="shared" si="3"/>
        <v>30</v>
      </c>
      <c r="AH74" s="864"/>
      <c r="AI74" s="350"/>
      <c r="AJ74" s="354"/>
      <c r="AK74" s="462"/>
      <c r="AL74" s="462"/>
      <c r="AM74" s="462"/>
      <c r="AN74" s="462"/>
      <c r="AO74" s="462"/>
      <c r="AP74" s="434"/>
      <c r="AQ74" s="350">
        <f t="shared" si="4"/>
        <v>30</v>
      </c>
      <c r="AR74" s="351"/>
      <c r="AS74" s="461"/>
      <c r="AT74" s="462"/>
      <c r="AU74" s="462"/>
      <c r="AV74" s="462"/>
      <c r="AW74" s="462"/>
      <c r="AX74" s="462"/>
      <c r="AY74" s="462"/>
      <c r="AZ74" s="462"/>
      <c r="BA74" s="462"/>
      <c r="BB74" s="462"/>
      <c r="BC74" s="462"/>
      <c r="BD74" s="463"/>
    </row>
    <row r="75" spans="4:56" s="243" customFormat="1" ht="20.25" customHeight="1">
      <c r="D75" s="827" t="s">
        <v>159</v>
      </c>
      <c r="E75" s="828"/>
      <c r="F75" s="828"/>
      <c r="G75" s="951" t="s">
        <v>186</v>
      </c>
      <c r="H75" s="952"/>
      <c r="I75" s="952"/>
      <c r="J75" s="952"/>
      <c r="K75" s="952"/>
      <c r="L75" s="952"/>
      <c r="M75" s="952"/>
      <c r="N75" s="952"/>
      <c r="O75" s="952"/>
      <c r="P75" s="952"/>
      <c r="Q75" s="952"/>
      <c r="R75" s="952"/>
      <c r="S75" s="952"/>
      <c r="T75" s="952"/>
      <c r="U75" s="952"/>
      <c r="V75" s="953"/>
      <c r="W75" s="461" t="s">
        <v>323</v>
      </c>
      <c r="X75" s="462"/>
      <c r="Y75" s="462"/>
      <c r="Z75" s="463"/>
      <c r="AA75" s="865">
        <v>4</v>
      </c>
      <c r="AB75" s="866"/>
      <c r="AC75" s="867" t="s">
        <v>323</v>
      </c>
      <c r="AD75" s="868"/>
      <c r="AE75" s="461">
        <v>10</v>
      </c>
      <c r="AF75" s="462"/>
      <c r="AG75" s="863">
        <f t="shared" si="3"/>
        <v>300</v>
      </c>
      <c r="AH75" s="864"/>
      <c r="AI75" s="350">
        <f>AK75+AM75+AO75</f>
        <v>144</v>
      </c>
      <c r="AJ75" s="354"/>
      <c r="AK75" s="462">
        <v>72</v>
      </c>
      <c r="AL75" s="462"/>
      <c r="AM75" s="462"/>
      <c r="AN75" s="462"/>
      <c r="AO75" s="462">
        <v>72</v>
      </c>
      <c r="AP75" s="434"/>
      <c r="AQ75" s="350">
        <f t="shared" si="4"/>
        <v>156</v>
      </c>
      <c r="AR75" s="351"/>
      <c r="AS75" s="461"/>
      <c r="AT75" s="462"/>
      <c r="AU75" s="462"/>
      <c r="AV75" s="462"/>
      <c r="AW75" s="462"/>
      <c r="AX75" s="462"/>
      <c r="AY75" s="462">
        <v>4</v>
      </c>
      <c r="AZ75" s="462"/>
      <c r="BA75" s="462">
        <v>4</v>
      </c>
      <c r="BB75" s="462"/>
      <c r="BC75" s="462"/>
      <c r="BD75" s="463"/>
    </row>
    <row r="76" spans="4:56" s="243" customFormat="1" ht="20.25" customHeight="1">
      <c r="D76" s="827" t="s">
        <v>160</v>
      </c>
      <c r="E76" s="828"/>
      <c r="F76" s="828"/>
      <c r="G76" s="951" t="s">
        <v>187</v>
      </c>
      <c r="H76" s="952"/>
      <c r="I76" s="952"/>
      <c r="J76" s="952"/>
      <c r="K76" s="952"/>
      <c r="L76" s="952"/>
      <c r="M76" s="952"/>
      <c r="N76" s="952"/>
      <c r="O76" s="952"/>
      <c r="P76" s="952"/>
      <c r="Q76" s="952"/>
      <c r="R76" s="952"/>
      <c r="S76" s="952"/>
      <c r="T76" s="952"/>
      <c r="U76" s="952"/>
      <c r="V76" s="953"/>
      <c r="W76" s="461"/>
      <c r="X76" s="462"/>
      <c r="Y76" s="462">
        <v>5</v>
      </c>
      <c r="Z76" s="463"/>
      <c r="AA76" s="865"/>
      <c r="AB76" s="866"/>
      <c r="AC76" s="867"/>
      <c r="AD76" s="868"/>
      <c r="AE76" s="461">
        <v>1</v>
      </c>
      <c r="AF76" s="462"/>
      <c r="AG76" s="863">
        <f t="shared" si="3"/>
        <v>30</v>
      </c>
      <c r="AH76" s="864"/>
      <c r="AI76" s="350"/>
      <c r="AJ76" s="354"/>
      <c r="AK76" s="462"/>
      <c r="AL76" s="462"/>
      <c r="AM76" s="462"/>
      <c r="AN76" s="462"/>
      <c r="AO76" s="462"/>
      <c r="AP76" s="434"/>
      <c r="AQ76" s="350">
        <f t="shared" si="4"/>
        <v>30</v>
      </c>
      <c r="AR76" s="351"/>
      <c r="AS76" s="461"/>
      <c r="AT76" s="462"/>
      <c r="AU76" s="462"/>
      <c r="AV76" s="462"/>
      <c r="AW76" s="462"/>
      <c r="AX76" s="462"/>
      <c r="AY76" s="462"/>
      <c r="AZ76" s="462"/>
      <c r="BA76" s="462"/>
      <c r="BB76" s="462"/>
      <c r="BC76" s="462"/>
      <c r="BD76" s="463"/>
    </row>
    <row r="77" spans="4:56" s="243" customFormat="1" ht="20.25" customHeight="1">
      <c r="D77" s="827" t="s">
        <v>162</v>
      </c>
      <c r="E77" s="828"/>
      <c r="F77" s="828"/>
      <c r="G77" s="951" t="s">
        <v>188</v>
      </c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3"/>
      <c r="W77" s="461">
        <v>5</v>
      </c>
      <c r="X77" s="462"/>
      <c r="Y77" s="462"/>
      <c r="Z77" s="463"/>
      <c r="AA77" s="865"/>
      <c r="AB77" s="866"/>
      <c r="AC77" s="867">
        <v>5</v>
      </c>
      <c r="AD77" s="868"/>
      <c r="AE77" s="461">
        <v>6.5</v>
      </c>
      <c r="AF77" s="462"/>
      <c r="AG77" s="863">
        <f t="shared" si="3"/>
        <v>195</v>
      </c>
      <c r="AH77" s="864"/>
      <c r="AI77" s="350">
        <f>AK77+AM77+AO77</f>
        <v>90</v>
      </c>
      <c r="AJ77" s="354"/>
      <c r="AK77" s="462">
        <v>36</v>
      </c>
      <c r="AL77" s="462"/>
      <c r="AM77" s="462">
        <v>36</v>
      </c>
      <c r="AN77" s="462"/>
      <c r="AO77" s="462">
        <v>18</v>
      </c>
      <c r="AP77" s="434"/>
      <c r="AQ77" s="350">
        <f t="shared" si="4"/>
        <v>105</v>
      </c>
      <c r="AR77" s="351"/>
      <c r="AS77" s="461"/>
      <c r="AT77" s="462"/>
      <c r="AU77" s="462"/>
      <c r="AV77" s="462"/>
      <c r="AW77" s="462"/>
      <c r="AX77" s="462"/>
      <c r="AY77" s="462"/>
      <c r="AZ77" s="462"/>
      <c r="BA77" s="462">
        <v>5</v>
      </c>
      <c r="BB77" s="462"/>
      <c r="BC77" s="462"/>
      <c r="BD77" s="463"/>
    </row>
    <row r="78" spans="4:56" s="243" customFormat="1" ht="42" customHeight="1">
      <c r="D78" s="827" t="s">
        <v>163</v>
      </c>
      <c r="E78" s="828"/>
      <c r="F78" s="828"/>
      <c r="G78" s="981" t="s">
        <v>189</v>
      </c>
      <c r="H78" s="982"/>
      <c r="I78" s="982"/>
      <c r="J78" s="982"/>
      <c r="K78" s="982"/>
      <c r="L78" s="982"/>
      <c r="M78" s="982"/>
      <c r="N78" s="982"/>
      <c r="O78" s="982"/>
      <c r="P78" s="982"/>
      <c r="Q78" s="982"/>
      <c r="R78" s="982"/>
      <c r="S78" s="982"/>
      <c r="T78" s="982"/>
      <c r="U78" s="982"/>
      <c r="V78" s="983"/>
      <c r="W78" s="461"/>
      <c r="X78" s="462"/>
      <c r="Y78" s="462">
        <v>6</v>
      </c>
      <c r="Z78" s="463"/>
      <c r="AA78" s="865"/>
      <c r="AB78" s="866"/>
      <c r="AC78" s="867"/>
      <c r="AD78" s="868"/>
      <c r="AE78" s="461">
        <v>1</v>
      </c>
      <c r="AF78" s="462"/>
      <c r="AG78" s="863">
        <f t="shared" si="3"/>
        <v>30</v>
      </c>
      <c r="AH78" s="864"/>
      <c r="AI78" s="350"/>
      <c r="AJ78" s="354"/>
      <c r="AK78" s="462"/>
      <c r="AL78" s="462"/>
      <c r="AM78" s="462"/>
      <c r="AN78" s="462"/>
      <c r="AO78" s="462"/>
      <c r="AP78" s="434"/>
      <c r="AQ78" s="350">
        <f t="shared" si="4"/>
        <v>30</v>
      </c>
      <c r="AR78" s="351"/>
      <c r="AS78" s="461"/>
      <c r="AT78" s="462"/>
      <c r="AU78" s="462"/>
      <c r="AV78" s="462"/>
      <c r="AW78" s="462"/>
      <c r="AX78" s="462"/>
      <c r="AY78" s="462"/>
      <c r="AZ78" s="462"/>
      <c r="BA78" s="462"/>
      <c r="BB78" s="462"/>
      <c r="BC78" s="462"/>
      <c r="BD78" s="463"/>
    </row>
    <row r="79" spans="4:56" s="243" customFormat="1" ht="20.25" customHeight="1">
      <c r="D79" s="827" t="s">
        <v>164</v>
      </c>
      <c r="E79" s="828"/>
      <c r="F79" s="828"/>
      <c r="G79" s="951" t="s">
        <v>190</v>
      </c>
      <c r="H79" s="952"/>
      <c r="I79" s="952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2"/>
      <c r="U79" s="952"/>
      <c r="V79" s="953"/>
      <c r="W79" s="461">
        <v>6</v>
      </c>
      <c r="X79" s="462"/>
      <c r="Y79" s="462"/>
      <c r="Z79" s="463"/>
      <c r="AA79" s="865"/>
      <c r="AB79" s="866"/>
      <c r="AC79" s="867">
        <v>6</v>
      </c>
      <c r="AD79" s="868"/>
      <c r="AE79" s="461">
        <v>3.5</v>
      </c>
      <c r="AF79" s="462"/>
      <c r="AG79" s="863">
        <f t="shared" si="3"/>
        <v>105</v>
      </c>
      <c r="AH79" s="864"/>
      <c r="AI79" s="350">
        <f>AK79+AM79+AO79</f>
        <v>54</v>
      </c>
      <c r="AJ79" s="354"/>
      <c r="AK79" s="462">
        <v>18</v>
      </c>
      <c r="AL79" s="462"/>
      <c r="AM79" s="462">
        <v>18</v>
      </c>
      <c r="AN79" s="462"/>
      <c r="AO79" s="462">
        <v>18</v>
      </c>
      <c r="AP79" s="434"/>
      <c r="AQ79" s="350">
        <f t="shared" si="4"/>
        <v>51</v>
      </c>
      <c r="AR79" s="351"/>
      <c r="AS79" s="461"/>
      <c r="AT79" s="462"/>
      <c r="AU79" s="462"/>
      <c r="AV79" s="462"/>
      <c r="AW79" s="462"/>
      <c r="AX79" s="462"/>
      <c r="AY79" s="462"/>
      <c r="AZ79" s="462"/>
      <c r="BA79" s="462"/>
      <c r="BB79" s="462"/>
      <c r="BC79" s="462">
        <v>6</v>
      </c>
      <c r="BD79" s="463"/>
    </row>
    <row r="80" spans="4:56" s="243" customFormat="1" ht="20.25" customHeight="1">
      <c r="D80" s="827" t="s">
        <v>165</v>
      </c>
      <c r="E80" s="828"/>
      <c r="F80" s="828"/>
      <c r="G80" s="951" t="s">
        <v>191</v>
      </c>
      <c r="H80" s="952"/>
      <c r="I80" s="952"/>
      <c r="J80" s="952"/>
      <c r="K80" s="952"/>
      <c r="L80" s="952"/>
      <c r="M80" s="952"/>
      <c r="N80" s="952"/>
      <c r="O80" s="952"/>
      <c r="P80" s="952"/>
      <c r="Q80" s="952"/>
      <c r="R80" s="952"/>
      <c r="S80" s="952"/>
      <c r="T80" s="952"/>
      <c r="U80" s="952"/>
      <c r="V80" s="953"/>
      <c r="W80" s="461"/>
      <c r="X80" s="462"/>
      <c r="Y80" s="462">
        <v>6</v>
      </c>
      <c r="Z80" s="463"/>
      <c r="AA80" s="865"/>
      <c r="AB80" s="866"/>
      <c r="AC80" s="867"/>
      <c r="AD80" s="868"/>
      <c r="AE80" s="461">
        <v>6</v>
      </c>
      <c r="AF80" s="462"/>
      <c r="AG80" s="863">
        <f t="shared" si="3"/>
        <v>180</v>
      </c>
      <c r="AH80" s="864"/>
      <c r="AI80" s="350"/>
      <c r="AJ80" s="354"/>
      <c r="AK80" s="462"/>
      <c r="AL80" s="462"/>
      <c r="AM80" s="462"/>
      <c r="AN80" s="462"/>
      <c r="AO80" s="462"/>
      <c r="AP80" s="434"/>
      <c r="AQ80" s="350">
        <f t="shared" si="4"/>
        <v>180</v>
      </c>
      <c r="AR80" s="351"/>
      <c r="AS80" s="461"/>
      <c r="AT80" s="462"/>
      <c r="AU80" s="462"/>
      <c r="AV80" s="462"/>
      <c r="AW80" s="462"/>
      <c r="AX80" s="462"/>
      <c r="AY80" s="462"/>
      <c r="AZ80" s="462"/>
      <c r="BA80" s="462"/>
      <c r="BB80" s="462"/>
      <c r="BC80" s="462" t="s">
        <v>324</v>
      </c>
      <c r="BD80" s="463"/>
    </row>
    <row r="81" spans="4:56" s="243" customFormat="1" ht="20.25" customHeight="1" thickBot="1">
      <c r="D81" s="827" t="s">
        <v>292</v>
      </c>
      <c r="E81" s="828"/>
      <c r="F81" s="828"/>
      <c r="G81" s="948" t="s">
        <v>4</v>
      </c>
      <c r="H81" s="949"/>
      <c r="I81" s="949"/>
      <c r="J81" s="949"/>
      <c r="K81" s="949"/>
      <c r="L81" s="949"/>
      <c r="M81" s="949"/>
      <c r="N81" s="949"/>
      <c r="O81" s="949"/>
      <c r="P81" s="949"/>
      <c r="Q81" s="949"/>
      <c r="R81" s="949"/>
      <c r="S81" s="949"/>
      <c r="T81" s="949"/>
      <c r="U81" s="949"/>
      <c r="V81" s="950"/>
      <c r="W81" s="461"/>
      <c r="X81" s="462"/>
      <c r="Y81" s="462"/>
      <c r="Z81" s="463"/>
      <c r="AA81" s="865"/>
      <c r="AB81" s="866"/>
      <c r="AC81" s="867"/>
      <c r="AD81" s="868"/>
      <c r="AE81" s="461">
        <v>6</v>
      </c>
      <c r="AF81" s="462"/>
      <c r="AG81" s="863">
        <f t="shared" si="3"/>
        <v>180</v>
      </c>
      <c r="AH81" s="864"/>
      <c r="AI81" s="350"/>
      <c r="AJ81" s="354"/>
      <c r="AK81" s="462"/>
      <c r="AL81" s="462"/>
      <c r="AM81" s="462"/>
      <c r="AN81" s="462"/>
      <c r="AO81" s="462"/>
      <c r="AP81" s="434"/>
      <c r="AQ81" s="350">
        <f t="shared" si="4"/>
        <v>180</v>
      </c>
      <c r="AR81" s="351"/>
      <c r="AS81" s="461"/>
      <c r="AT81" s="462"/>
      <c r="AU81" s="462"/>
      <c r="AV81" s="462"/>
      <c r="AW81" s="462"/>
      <c r="AX81" s="462"/>
      <c r="AY81" s="462"/>
      <c r="AZ81" s="462"/>
      <c r="BA81" s="462"/>
      <c r="BB81" s="462"/>
      <c r="BC81" s="462" t="s">
        <v>324</v>
      </c>
      <c r="BD81" s="463"/>
    </row>
    <row r="82" spans="4:56" s="38" customFormat="1" ht="21" customHeight="1" thickBot="1">
      <c r="D82" s="900" t="s">
        <v>138</v>
      </c>
      <c r="E82" s="901"/>
      <c r="F82" s="901"/>
      <c r="G82" s="901"/>
      <c r="H82" s="901"/>
      <c r="I82" s="901"/>
      <c r="J82" s="901"/>
      <c r="K82" s="901"/>
      <c r="L82" s="901"/>
      <c r="M82" s="901"/>
      <c r="N82" s="901"/>
      <c r="O82" s="901"/>
      <c r="P82" s="901"/>
      <c r="Q82" s="901"/>
      <c r="R82" s="901"/>
      <c r="S82" s="901"/>
      <c r="T82" s="901"/>
      <c r="U82" s="901"/>
      <c r="V82" s="902"/>
      <c r="W82" s="907">
        <f>COUNTA(W57:X81)+3</f>
        <v>13</v>
      </c>
      <c r="X82" s="908"/>
      <c r="Y82" s="907">
        <f>COUNTA(Y57:Z81)+3</f>
        <v>15</v>
      </c>
      <c r="Z82" s="908"/>
      <c r="AA82" s="907">
        <f>COUNTA(AA57:AB81)+3</f>
        <v>12</v>
      </c>
      <c r="AB82" s="908"/>
      <c r="AC82" s="907">
        <f>COUNTA(AC57:AD81)+3</f>
        <v>16</v>
      </c>
      <c r="AD82" s="908"/>
      <c r="AE82" s="909">
        <f>SUM(AE57:AF81)</f>
        <v>113</v>
      </c>
      <c r="AF82" s="980"/>
      <c r="AG82" s="909">
        <f>SUM(AG57:AH81)</f>
        <v>3390</v>
      </c>
      <c r="AH82" s="980"/>
      <c r="AI82" s="909">
        <f>SUM(AI57:AJ81)</f>
        <v>1152</v>
      </c>
      <c r="AJ82" s="980"/>
      <c r="AK82" s="909">
        <f>SUM(AK57:AL81)</f>
        <v>558</v>
      </c>
      <c r="AL82" s="980"/>
      <c r="AM82" s="909">
        <f>SUM(AM57:AN81)</f>
        <v>288</v>
      </c>
      <c r="AN82" s="980"/>
      <c r="AO82" s="909">
        <f>SUM(AO57:AP81)</f>
        <v>306</v>
      </c>
      <c r="AP82" s="980"/>
      <c r="AQ82" s="909">
        <f>SUM(AQ57:AR81)</f>
        <v>1698</v>
      </c>
      <c r="AR82" s="980"/>
      <c r="AS82" s="909">
        <f>SUM(AS57:AT81)</f>
        <v>15</v>
      </c>
      <c r="AT82" s="980"/>
      <c r="AU82" s="909">
        <f>SUM(AU57:AV81)</f>
        <v>24</v>
      </c>
      <c r="AV82" s="980"/>
      <c r="AW82" s="909">
        <f>SUM(AW57:AX81)</f>
        <v>4</v>
      </c>
      <c r="AX82" s="980"/>
      <c r="AY82" s="909">
        <f>SUM(AY57:AZ81)</f>
        <v>9</v>
      </c>
      <c r="AZ82" s="980"/>
      <c r="BA82" s="909">
        <f>SUM(BA57:BB81)</f>
        <v>9</v>
      </c>
      <c r="BB82" s="980"/>
      <c r="BC82" s="909">
        <f>SUM(BC57:BD81)</f>
        <v>6</v>
      </c>
      <c r="BD82" s="980"/>
    </row>
    <row r="83" spans="4:56" s="38" customFormat="1" ht="21" customHeight="1" thickBot="1">
      <c r="D83" s="900" t="s">
        <v>139</v>
      </c>
      <c r="E83" s="901"/>
      <c r="F83" s="901"/>
      <c r="G83" s="901"/>
      <c r="H83" s="901"/>
      <c r="I83" s="901"/>
      <c r="J83" s="901"/>
      <c r="K83" s="901"/>
      <c r="L83" s="901"/>
      <c r="M83" s="901"/>
      <c r="N83" s="901"/>
      <c r="O83" s="901"/>
      <c r="P83" s="901"/>
      <c r="Q83" s="901"/>
      <c r="R83" s="901"/>
      <c r="S83" s="901"/>
      <c r="T83" s="901"/>
      <c r="U83" s="901"/>
      <c r="V83" s="902"/>
      <c r="W83" s="976">
        <f>W82+W55</f>
        <v>19</v>
      </c>
      <c r="X83" s="977"/>
      <c r="Y83" s="976">
        <f>Y82+Y55</f>
        <v>21</v>
      </c>
      <c r="Z83" s="977"/>
      <c r="AA83" s="976">
        <f>AA82+AA55</f>
        <v>18</v>
      </c>
      <c r="AB83" s="977"/>
      <c r="AC83" s="976">
        <f>AC82+AC55</f>
        <v>27</v>
      </c>
      <c r="AD83" s="977"/>
      <c r="AE83" s="978">
        <f>AE82+AE55</f>
        <v>180</v>
      </c>
      <c r="AF83" s="979"/>
      <c r="AG83" s="976">
        <f>AG82+AG55</f>
        <v>5400</v>
      </c>
      <c r="AH83" s="977"/>
      <c r="AI83" s="976">
        <f>AI82+AI55</f>
        <v>1602</v>
      </c>
      <c r="AJ83" s="977"/>
      <c r="AK83" s="976">
        <f>AK82+AK55</f>
        <v>720</v>
      </c>
      <c r="AL83" s="977"/>
      <c r="AM83" s="976">
        <f>AM82+AM55</f>
        <v>550</v>
      </c>
      <c r="AN83" s="977"/>
      <c r="AO83" s="976">
        <f>AO82+AO55</f>
        <v>332</v>
      </c>
      <c r="AP83" s="977"/>
      <c r="AQ83" s="976">
        <f>AQ82+AQ55</f>
        <v>1938</v>
      </c>
      <c r="AR83" s="977"/>
      <c r="AS83" s="976">
        <f>AS82+AS55</f>
        <v>21</v>
      </c>
      <c r="AT83" s="977"/>
      <c r="AU83" s="976">
        <f>AU82+AU55</f>
        <v>24</v>
      </c>
      <c r="AV83" s="977"/>
      <c r="AW83" s="976">
        <f>AW82+AW55</f>
        <v>8</v>
      </c>
      <c r="AX83" s="977"/>
      <c r="AY83" s="976">
        <f>AY82+AY55</f>
        <v>11</v>
      </c>
      <c r="AZ83" s="977"/>
      <c r="BA83" s="976">
        <f>BA82+BA55</f>
        <v>19</v>
      </c>
      <c r="BB83" s="977"/>
      <c r="BC83" s="976">
        <f>BC82+BC55</f>
        <v>8</v>
      </c>
      <c r="BD83" s="977"/>
    </row>
    <row r="84" spans="4:56" s="37" customFormat="1" ht="21" customHeight="1" thickBot="1">
      <c r="D84" s="412" t="s">
        <v>192</v>
      </c>
      <c r="E84" s="413"/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3"/>
      <c r="AC84" s="413"/>
      <c r="AD84" s="413"/>
      <c r="AE84" s="413"/>
      <c r="AF84" s="413"/>
      <c r="AG84" s="413"/>
      <c r="AH84" s="413"/>
      <c r="AI84" s="413"/>
      <c r="AJ84" s="413"/>
      <c r="AK84" s="413"/>
      <c r="AL84" s="413"/>
      <c r="AM84" s="413"/>
      <c r="AN84" s="413"/>
      <c r="AO84" s="413"/>
      <c r="AP84" s="413"/>
      <c r="AQ84" s="413"/>
      <c r="AR84" s="413"/>
      <c r="AS84" s="413"/>
      <c r="AT84" s="413"/>
      <c r="AU84" s="413"/>
      <c r="AV84" s="413"/>
      <c r="AW84" s="413"/>
      <c r="AX84" s="413"/>
      <c r="AY84" s="413"/>
      <c r="AZ84" s="413"/>
      <c r="BA84" s="413"/>
      <c r="BB84" s="413"/>
      <c r="BC84" s="413"/>
      <c r="BD84" s="415"/>
    </row>
    <row r="85" spans="4:56" s="37" customFormat="1" ht="21" customHeight="1" thickBot="1">
      <c r="D85" s="412" t="s">
        <v>193</v>
      </c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  <c r="AD85" s="413"/>
      <c r="AE85" s="413"/>
      <c r="AF85" s="413"/>
      <c r="AG85" s="413"/>
      <c r="AH85" s="413"/>
      <c r="AI85" s="413"/>
      <c r="AJ85" s="413"/>
      <c r="AK85" s="413"/>
      <c r="AL85" s="413"/>
      <c r="AM85" s="413"/>
      <c r="AN85" s="413"/>
      <c r="AO85" s="413"/>
      <c r="AP85" s="413"/>
      <c r="AQ85" s="413"/>
      <c r="AR85" s="413"/>
      <c r="AS85" s="413"/>
      <c r="AT85" s="413"/>
      <c r="AU85" s="413"/>
      <c r="AV85" s="413"/>
      <c r="AW85" s="413"/>
      <c r="AX85" s="413"/>
      <c r="AY85" s="413"/>
      <c r="AZ85" s="413"/>
      <c r="BA85" s="413"/>
      <c r="BB85" s="413"/>
      <c r="BC85" s="413"/>
      <c r="BD85" s="415"/>
    </row>
    <row r="86" spans="4:56" s="40" customFormat="1" ht="20.25">
      <c r="D86" s="416" t="s">
        <v>194</v>
      </c>
      <c r="E86" s="417"/>
      <c r="F86" s="417"/>
      <c r="G86" s="961" t="s">
        <v>238</v>
      </c>
      <c r="H86" s="962"/>
      <c r="I86" s="962"/>
      <c r="J86" s="962"/>
      <c r="K86" s="962"/>
      <c r="L86" s="962"/>
      <c r="M86" s="962"/>
      <c r="N86" s="962"/>
      <c r="O86" s="962"/>
      <c r="P86" s="962"/>
      <c r="Q86" s="962"/>
      <c r="R86" s="962"/>
      <c r="S86" s="962"/>
      <c r="T86" s="962"/>
      <c r="U86" s="962"/>
      <c r="V86" s="963"/>
      <c r="W86" s="397"/>
      <c r="X86" s="398"/>
      <c r="Y86" s="399">
        <v>3</v>
      </c>
      <c r="Z86" s="400"/>
      <c r="AA86" s="421"/>
      <c r="AB86" s="422"/>
      <c r="AC86" s="448">
        <v>3</v>
      </c>
      <c r="AD86" s="449"/>
      <c r="AE86" s="477">
        <v>2</v>
      </c>
      <c r="AF86" s="469"/>
      <c r="AG86" s="482">
        <f>AE86*30</f>
        <v>60</v>
      </c>
      <c r="AH86" s="483"/>
      <c r="AI86" s="484">
        <f>AK86+AM86+AO86</f>
        <v>36</v>
      </c>
      <c r="AJ86" s="485"/>
      <c r="AK86" s="469">
        <v>18</v>
      </c>
      <c r="AL86" s="469"/>
      <c r="AM86" s="469">
        <v>18</v>
      </c>
      <c r="AN86" s="469"/>
      <c r="AO86" s="469"/>
      <c r="AP86" s="470"/>
      <c r="AQ86" s="534">
        <f>AG86-AI86</f>
        <v>24</v>
      </c>
      <c r="AR86" s="473"/>
      <c r="AS86" s="401"/>
      <c r="AT86" s="402"/>
      <c r="AU86" s="403"/>
      <c r="AV86" s="402"/>
      <c r="AW86" s="403">
        <v>2</v>
      </c>
      <c r="AX86" s="402"/>
      <c r="AY86" s="403"/>
      <c r="AZ86" s="402"/>
      <c r="BA86" s="403"/>
      <c r="BB86" s="402"/>
      <c r="BC86" s="403"/>
      <c r="BD86" s="411"/>
    </row>
    <row r="87" spans="4:56" s="39" customFormat="1" ht="21" customHeight="1" thickBot="1">
      <c r="D87" s="971" t="s">
        <v>195</v>
      </c>
      <c r="E87" s="972"/>
      <c r="F87" s="972"/>
      <c r="G87" s="973" t="s">
        <v>239</v>
      </c>
      <c r="H87" s="974"/>
      <c r="I87" s="974"/>
      <c r="J87" s="974"/>
      <c r="K87" s="974"/>
      <c r="L87" s="974"/>
      <c r="M87" s="974"/>
      <c r="N87" s="974"/>
      <c r="O87" s="974"/>
      <c r="P87" s="974"/>
      <c r="Q87" s="974"/>
      <c r="R87" s="974"/>
      <c r="S87" s="974"/>
      <c r="T87" s="974"/>
      <c r="U87" s="974"/>
      <c r="V87" s="975"/>
      <c r="W87" s="548"/>
      <c r="X87" s="549"/>
      <c r="Y87" s="550">
        <v>4</v>
      </c>
      <c r="Z87" s="551"/>
      <c r="AA87" s="552"/>
      <c r="AB87" s="553"/>
      <c r="AC87" s="554">
        <v>4</v>
      </c>
      <c r="AD87" s="555"/>
      <c r="AE87" s="461">
        <v>2</v>
      </c>
      <c r="AF87" s="462"/>
      <c r="AG87" s="352">
        <f>AE87*30</f>
        <v>60</v>
      </c>
      <c r="AH87" s="353"/>
      <c r="AI87" s="350">
        <f>AK87+AM87+AO87</f>
        <v>36</v>
      </c>
      <c r="AJ87" s="354"/>
      <c r="AK87" s="462">
        <v>18</v>
      </c>
      <c r="AL87" s="462"/>
      <c r="AM87" s="462">
        <v>18</v>
      </c>
      <c r="AN87" s="462"/>
      <c r="AO87" s="462"/>
      <c r="AP87" s="463"/>
      <c r="AQ87" s="439">
        <f>AG87-AI87</f>
        <v>24</v>
      </c>
      <c r="AR87" s="456"/>
      <c r="AS87" s="453"/>
      <c r="AT87" s="454"/>
      <c r="AU87" s="492"/>
      <c r="AV87" s="454"/>
      <c r="AW87" s="492"/>
      <c r="AX87" s="454"/>
      <c r="AY87" s="492">
        <v>2</v>
      </c>
      <c r="AZ87" s="454"/>
      <c r="BA87" s="964"/>
      <c r="BB87" s="965"/>
      <c r="BC87" s="964"/>
      <c r="BD87" s="966"/>
    </row>
    <row r="88" spans="4:56" s="210" customFormat="1" ht="21" customHeight="1" thickBot="1">
      <c r="D88" s="412" t="s">
        <v>94</v>
      </c>
      <c r="E88" s="413"/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5"/>
      <c r="W88" s="967"/>
      <c r="X88" s="968"/>
      <c r="Y88" s="967">
        <f>COUNTA(Y86:Z87)</f>
        <v>2</v>
      </c>
      <c r="Z88" s="968"/>
      <c r="AA88" s="967"/>
      <c r="AB88" s="968"/>
      <c r="AC88" s="967">
        <f>COUNTA(AC86:AD87)</f>
        <v>2</v>
      </c>
      <c r="AD88" s="968"/>
      <c r="AE88" s="969">
        <f>SUM(AE86:AF87)</f>
        <v>4</v>
      </c>
      <c r="AF88" s="970"/>
      <c r="AG88" s="610">
        <f>SUM(AG86:AH87)</f>
        <v>120</v>
      </c>
      <c r="AH88" s="959"/>
      <c r="AI88" s="610">
        <f>SUM(AI86:AJ87)</f>
        <v>72</v>
      </c>
      <c r="AJ88" s="959"/>
      <c r="AK88" s="610">
        <f>SUM(AK86:AL87)</f>
        <v>36</v>
      </c>
      <c r="AL88" s="959"/>
      <c r="AM88" s="610">
        <f>SUM(AM86:AN87)</f>
        <v>36</v>
      </c>
      <c r="AN88" s="959"/>
      <c r="AO88" s="610"/>
      <c r="AP88" s="960"/>
      <c r="AQ88" s="610">
        <f>SUM(AQ86:AR87)</f>
        <v>48</v>
      </c>
      <c r="AR88" s="959"/>
      <c r="AS88" s="610"/>
      <c r="AT88" s="959"/>
      <c r="AU88" s="610"/>
      <c r="AV88" s="959"/>
      <c r="AW88" s="610">
        <f>SUM(AW86:AX87)</f>
        <v>2</v>
      </c>
      <c r="AX88" s="959"/>
      <c r="AY88" s="610">
        <f>SUM(AY86:AZ87)</f>
        <v>2</v>
      </c>
      <c r="AZ88" s="959"/>
      <c r="BA88" s="610"/>
      <c r="BB88" s="959"/>
      <c r="BC88" s="610"/>
      <c r="BD88" s="960"/>
    </row>
    <row r="89" spans="4:56" s="37" customFormat="1" ht="21" customHeight="1" thickBot="1">
      <c r="D89" s="412" t="s">
        <v>325</v>
      </c>
      <c r="E89" s="413"/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3"/>
      <c r="AF89" s="413"/>
      <c r="AG89" s="413"/>
      <c r="AH89" s="413"/>
      <c r="AI89" s="413"/>
      <c r="AJ89" s="413"/>
      <c r="AK89" s="413"/>
      <c r="AL89" s="413"/>
      <c r="AM89" s="413"/>
      <c r="AN89" s="413"/>
      <c r="AO89" s="413"/>
      <c r="AP89" s="413"/>
      <c r="AQ89" s="413"/>
      <c r="AR89" s="413"/>
      <c r="AS89" s="413"/>
      <c r="AT89" s="413"/>
      <c r="AU89" s="413"/>
      <c r="AV89" s="413"/>
      <c r="AW89" s="413"/>
      <c r="AX89" s="413"/>
      <c r="AY89" s="413"/>
      <c r="AZ89" s="413"/>
      <c r="BA89" s="413"/>
      <c r="BB89" s="413"/>
      <c r="BC89" s="413"/>
      <c r="BD89" s="415"/>
    </row>
    <row r="90" spans="4:56" s="37" customFormat="1" ht="20.25" customHeight="1">
      <c r="D90" s="884" t="s">
        <v>119</v>
      </c>
      <c r="E90" s="885"/>
      <c r="F90" s="885"/>
      <c r="G90" s="961" t="s">
        <v>204</v>
      </c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3"/>
      <c r="W90" s="873"/>
      <c r="X90" s="891"/>
      <c r="Y90" s="891">
        <v>2</v>
      </c>
      <c r="Z90" s="892"/>
      <c r="AA90" s="890">
        <v>2</v>
      </c>
      <c r="AB90" s="891"/>
      <c r="AC90" s="891">
        <v>2</v>
      </c>
      <c r="AD90" s="871"/>
      <c r="AE90" s="956">
        <v>4</v>
      </c>
      <c r="AF90" s="520"/>
      <c r="AG90" s="957">
        <f aca="true" t="shared" si="5" ref="AG90:AG103">AE90*30</f>
        <v>120</v>
      </c>
      <c r="AH90" s="958"/>
      <c r="AI90" s="882">
        <f>AK90+AM90+AO90</f>
        <v>54</v>
      </c>
      <c r="AJ90" s="879"/>
      <c r="AK90" s="891">
        <v>18</v>
      </c>
      <c r="AL90" s="891"/>
      <c r="AM90" s="891">
        <v>36</v>
      </c>
      <c r="AN90" s="891"/>
      <c r="AO90" s="880"/>
      <c r="AP90" s="954"/>
      <c r="AQ90" s="882">
        <f>AG90-AI90</f>
        <v>66</v>
      </c>
      <c r="AR90" s="883"/>
      <c r="AS90" s="955"/>
      <c r="AT90" s="873"/>
      <c r="AU90" s="871"/>
      <c r="AV90" s="873"/>
      <c r="AW90" s="871">
        <v>3</v>
      </c>
      <c r="AX90" s="873"/>
      <c r="AY90" s="871"/>
      <c r="AZ90" s="873"/>
      <c r="BA90" s="871"/>
      <c r="BB90" s="873"/>
      <c r="BC90" s="871"/>
      <c r="BD90" s="872"/>
    </row>
    <row r="91" spans="4:56" s="37" customFormat="1" ht="20.25" customHeight="1">
      <c r="D91" s="337" t="s">
        <v>120</v>
      </c>
      <c r="E91" s="338"/>
      <c r="F91" s="338"/>
      <c r="G91" s="951" t="s">
        <v>205</v>
      </c>
      <c r="H91" s="952"/>
      <c r="I91" s="952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2"/>
      <c r="U91" s="952"/>
      <c r="V91" s="953"/>
      <c r="W91" s="435"/>
      <c r="X91" s="462"/>
      <c r="Y91" s="462">
        <v>3</v>
      </c>
      <c r="Z91" s="463"/>
      <c r="AA91" s="461">
        <v>3</v>
      </c>
      <c r="AB91" s="462"/>
      <c r="AC91" s="462">
        <v>3</v>
      </c>
      <c r="AD91" s="434"/>
      <c r="AE91" s="348">
        <v>4</v>
      </c>
      <c r="AF91" s="349"/>
      <c r="AG91" s="352">
        <f>AE91*30</f>
        <v>120</v>
      </c>
      <c r="AH91" s="353"/>
      <c r="AI91" s="436">
        <f>AK91+AM91+AO91</f>
        <v>36</v>
      </c>
      <c r="AJ91" s="437"/>
      <c r="AK91" s="462">
        <v>18</v>
      </c>
      <c r="AL91" s="462"/>
      <c r="AM91" s="462">
        <v>18</v>
      </c>
      <c r="AN91" s="462"/>
      <c r="AO91" s="452"/>
      <c r="AP91" s="456"/>
      <c r="AQ91" s="441">
        <f>AG91-AI91</f>
        <v>84</v>
      </c>
      <c r="AR91" s="440"/>
      <c r="AS91" s="442"/>
      <c r="AT91" s="435"/>
      <c r="AU91" s="434"/>
      <c r="AV91" s="435"/>
      <c r="AW91" s="434">
        <v>3</v>
      </c>
      <c r="AX91" s="435"/>
      <c r="AY91" s="434"/>
      <c r="AZ91" s="435"/>
      <c r="BA91" s="434"/>
      <c r="BB91" s="435"/>
      <c r="BC91" s="434"/>
      <c r="BD91" s="446"/>
    </row>
    <row r="92" spans="4:56" s="37" customFormat="1" ht="20.25" customHeight="1">
      <c r="D92" s="337" t="s">
        <v>121</v>
      </c>
      <c r="E92" s="338"/>
      <c r="F92" s="338"/>
      <c r="G92" s="951" t="s">
        <v>206</v>
      </c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2"/>
      <c r="U92" s="952"/>
      <c r="V92" s="953"/>
      <c r="W92" s="435"/>
      <c r="X92" s="462"/>
      <c r="Y92" s="462">
        <v>3</v>
      </c>
      <c r="Z92" s="463"/>
      <c r="AA92" s="461">
        <v>3</v>
      </c>
      <c r="AB92" s="462"/>
      <c r="AC92" s="462">
        <v>3</v>
      </c>
      <c r="AD92" s="434"/>
      <c r="AE92" s="348">
        <v>4</v>
      </c>
      <c r="AF92" s="349"/>
      <c r="AG92" s="352">
        <f t="shared" si="5"/>
        <v>120</v>
      </c>
      <c r="AH92" s="353"/>
      <c r="AI92" s="436">
        <f aca="true" t="shared" si="6" ref="AI92:AI103">AK92+AM92+AO92</f>
        <v>54</v>
      </c>
      <c r="AJ92" s="437"/>
      <c r="AK92" s="462">
        <v>18</v>
      </c>
      <c r="AL92" s="462"/>
      <c r="AM92" s="462">
        <v>36</v>
      </c>
      <c r="AN92" s="462"/>
      <c r="AO92" s="452"/>
      <c r="AP92" s="456"/>
      <c r="AQ92" s="441">
        <f aca="true" t="shared" si="7" ref="AQ92:AQ103">AG92-AI92</f>
        <v>66</v>
      </c>
      <c r="AR92" s="440"/>
      <c r="AS92" s="442"/>
      <c r="AT92" s="435"/>
      <c r="AU92" s="434"/>
      <c r="AV92" s="435"/>
      <c r="AW92" s="434">
        <v>3</v>
      </c>
      <c r="AX92" s="435"/>
      <c r="AY92" s="434"/>
      <c r="AZ92" s="435"/>
      <c r="BA92" s="434"/>
      <c r="BB92" s="435"/>
      <c r="BC92" s="434"/>
      <c r="BD92" s="446"/>
    </row>
    <row r="93" spans="4:56" s="37" customFormat="1" ht="20.25" customHeight="1">
      <c r="D93" s="337" t="s">
        <v>122</v>
      </c>
      <c r="E93" s="338"/>
      <c r="F93" s="338"/>
      <c r="G93" s="951" t="s">
        <v>207</v>
      </c>
      <c r="H93" s="952"/>
      <c r="I93" s="952"/>
      <c r="J93" s="952"/>
      <c r="K93" s="952"/>
      <c r="L93" s="952"/>
      <c r="M93" s="952"/>
      <c r="N93" s="952"/>
      <c r="O93" s="952"/>
      <c r="P93" s="952"/>
      <c r="Q93" s="952"/>
      <c r="R93" s="952"/>
      <c r="S93" s="952"/>
      <c r="T93" s="952"/>
      <c r="U93" s="952"/>
      <c r="V93" s="953"/>
      <c r="W93" s="435"/>
      <c r="X93" s="462"/>
      <c r="Y93" s="462">
        <v>3</v>
      </c>
      <c r="Z93" s="463"/>
      <c r="AA93" s="461">
        <v>3</v>
      </c>
      <c r="AB93" s="462"/>
      <c r="AC93" s="462">
        <v>3</v>
      </c>
      <c r="AD93" s="434"/>
      <c r="AE93" s="348">
        <v>4</v>
      </c>
      <c r="AF93" s="349"/>
      <c r="AG93" s="352">
        <f t="shared" si="5"/>
        <v>120</v>
      </c>
      <c r="AH93" s="353"/>
      <c r="AI93" s="350">
        <f t="shared" si="6"/>
        <v>54</v>
      </c>
      <c r="AJ93" s="354"/>
      <c r="AK93" s="462">
        <v>18</v>
      </c>
      <c r="AL93" s="462"/>
      <c r="AM93" s="462">
        <v>36</v>
      </c>
      <c r="AN93" s="462"/>
      <c r="AO93" s="452"/>
      <c r="AP93" s="456"/>
      <c r="AQ93" s="350">
        <f t="shared" si="7"/>
        <v>66</v>
      </c>
      <c r="AR93" s="351"/>
      <c r="AS93" s="442"/>
      <c r="AT93" s="435"/>
      <c r="AU93" s="434"/>
      <c r="AV93" s="435"/>
      <c r="AW93" s="434">
        <v>3</v>
      </c>
      <c r="AX93" s="435"/>
      <c r="AY93" s="434"/>
      <c r="AZ93" s="435"/>
      <c r="BA93" s="434"/>
      <c r="BB93" s="435"/>
      <c r="BC93" s="434"/>
      <c r="BD93" s="446"/>
    </row>
    <row r="94" spans="4:56" s="37" customFormat="1" ht="20.25" customHeight="1">
      <c r="D94" s="337" t="s">
        <v>123</v>
      </c>
      <c r="E94" s="338"/>
      <c r="F94" s="338"/>
      <c r="G94" s="951" t="s">
        <v>208</v>
      </c>
      <c r="H94" s="952"/>
      <c r="I94" s="952"/>
      <c r="J94" s="952"/>
      <c r="K94" s="952"/>
      <c r="L94" s="952"/>
      <c r="M94" s="952"/>
      <c r="N94" s="952"/>
      <c r="O94" s="952"/>
      <c r="P94" s="952"/>
      <c r="Q94" s="952"/>
      <c r="R94" s="952"/>
      <c r="S94" s="952"/>
      <c r="T94" s="952"/>
      <c r="U94" s="952"/>
      <c r="V94" s="953"/>
      <c r="W94" s="435"/>
      <c r="X94" s="462"/>
      <c r="Y94" s="462">
        <v>3</v>
      </c>
      <c r="Z94" s="463"/>
      <c r="AA94" s="461">
        <v>3</v>
      </c>
      <c r="AB94" s="462"/>
      <c r="AC94" s="462">
        <v>3</v>
      </c>
      <c r="AD94" s="434"/>
      <c r="AE94" s="348">
        <v>4</v>
      </c>
      <c r="AF94" s="349"/>
      <c r="AG94" s="353">
        <f t="shared" si="5"/>
        <v>120</v>
      </c>
      <c r="AH94" s="447"/>
      <c r="AI94" s="436">
        <f t="shared" si="6"/>
        <v>54</v>
      </c>
      <c r="AJ94" s="437"/>
      <c r="AK94" s="462">
        <v>18</v>
      </c>
      <c r="AL94" s="462"/>
      <c r="AM94" s="462">
        <v>36</v>
      </c>
      <c r="AN94" s="462"/>
      <c r="AO94" s="452"/>
      <c r="AP94" s="456"/>
      <c r="AQ94" s="441">
        <f t="shared" si="7"/>
        <v>66</v>
      </c>
      <c r="AR94" s="440"/>
      <c r="AS94" s="442"/>
      <c r="AT94" s="435"/>
      <c r="AU94" s="434"/>
      <c r="AV94" s="435"/>
      <c r="AW94" s="434">
        <v>3</v>
      </c>
      <c r="AX94" s="435"/>
      <c r="AY94" s="434"/>
      <c r="AZ94" s="435"/>
      <c r="BA94" s="434"/>
      <c r="BB94" s="435"/>
      <c r="BC94" s="434"/>
      <c r="BD94" s="446"/>
    </row>
    <row r="95" spans="4:56" s="37" customFormat="1" ht="20.25" customHeight="1">
      <c r="D95" s="337" t="s">
        <v>124</v>
      </c>
      <c r="E95" s="338"/>
      <c r="F95" s="338"/>
      <c r="G95" s="951" t="s">
        <v>209</v>
      </c>
      <c r="H95" s="952"/>
      <c r="I95" s="952"/>
      <c r="J95" s="952"/>
      <c r="K95" s="952"/>
      <c r="L95" s="952"/>
      <c r="M95" s="952"/>
      <c r="N95" s="952"/>
      <c r="O95" s="952"/>
      <c r="P95" s="952"/>
      <c r="Q95" s="952"/>
      <c r="R95" s="952"/>
      <c r="S95" s="952"/>
      <c r="T95" s="952"/>
      <c r="U95" s="952"/>
      <c r="V95" s="953"/>
      <c r="W95" s="435"/>
      <c r="X95" s="462"/>
      <c r="Y95" s="462">
        <v>3</v>
      </c>
      <c r="Z95" s="463"/>
      <c r="AA95" s="461">
        <v>3</v>
      </c>
      <c r="AB95" s="462"/>
      <c r="AC95" s="462">
        <v>3</v>
      </c>
      <c r="AD95" s="434"/>
      <c r="AE95" s="348">
        <v>4</v>
      </c>
      <c r="AF95" s="349"/>
      <c r="AG95" s="353">
        <f>AE95*30</f>
        <v>120</v>
      </c>
      <c r="AH95" s="447"/>
      <c r="AI95" s="436">
        <f>AK95+AM95+AO95</f>
        <v>54</v>
      </c>
      <c r="AJ95" s="437"/>
      <c r="AK95" s="462">
        <v>18</v>
      </c>
      <c r="AL95" s="462"/>
      <c r="AM95" s="462">
        <v>36</v>
      </c>
      <c r="AN95" s="462"/>
      <c r="AO95" s="452"/>
      <c r="AP95" s="456"/>
      <c r="AQ95" s="441">
        <f>AG95-AI95</f>
        <v>66</v>
      </c>
      <c r="AR95" s="440"/>
      <c r="AS95" s="442"/>
      <c r="AT95" s="435"/>
      <c r="AU95" s="434"/>
      <c r="AV95" s="435"/>
      <c r="AW95" s="434"/>
      <c r="AX95" s="435"/>
      <c r="AY95" s="434">
        <v>3</v>
      </c>
      <c r="AZ95" s="435"/>
      <c r="BA95" s="434"/>
      <c r="BB95" s="435"/>
      <c r="BC95" s="434"/>
      <c r="BD95" s="446"/>
    </row>
    <row r="96" spans="4:56" s="37" customFormat="1" ht="20.25" customHeight="1">
      <c r="D96" s="337" t="s">
        <v>125</v>
      </c>
      <c r="E96" s="338"/>
      <c r="F96" s="338"/>
      <c r="G96" s="951" t="s">
        <v>218</v>
      </c>
      <c r="H96" s="952"/>
      <c r="I96" s="952"/>
      <c r="J96" s="952"/>
      <c r="K96" s="952"/>
      <c r="L96" s="952"/>
      <c r="M96" s="952"/>
      <c r="N96" s="952"/>
      <c r="O96" s="952"/>
      <c r="P96" s="952"/>
      <c r="Q96" s="952"/>
      <c r="R96" s="952"/>
      <c r="S96" s="952"/>
      <c r="T96" s="952"/>
      <c r="U96" s="952"/>
      <c r="V96" s="953"/>
      <c r="W96" s="435"/>
      <c r="X96" s="462"/>
      <c r="Y96" s="462">
        <v>4</v>
      </c>
      <c r="Z96" s="463"/>
      <c r="AA96" s="461">
        <v>4</v>
      </c>
      <c r="AB96" s="462"/>
      <c r="AC96" s="462">
        <v>4</v>
      </c>
      <c r="AD96" s="434"/>
      <c r="AE96" s="348">
        <v>4</v>
      </c>
      <c r="AF96" s="349"/>
      <c r="AG96" s="353">
        <f t="shared" si="5"/>
        <v>120</v>
      </c>
      <c r="AH96" s="447"/>
      <c r="AI96" s="436">
        <f t="shared" si="6"/>
        <v>54</v>
      </c>
      <c r="AJ96" s="437"/>
      <c r="AK96" s="462">
        <v>18</v>
      </c>
      <c r="AL96" s="462"/>
      <c r="AM96" s="462">
        <v>36</v>
      </c>
      <c r="AN96" s="462"/>
      <c r="AO96" s="452"/>
      <c r="AP96" s="456"/>
      <c r="AQ96" s="441">
        <f t="shared" si="7"/>
        <v>66</v>
      </c>
      <c r="AR96" s="440"/>
      <c r="AS96" s="442"/>
      <c r="AT96" s="435"/>
      <c r="AU96" s="434"/>
      <c r="AV96" s="435"/>
      <c r="AW96" s="434"/>
      <c r="AX96" s="435"/>
      <c r="AY96" s="434">
        <v>3</v>
      </c>
      <c r="AZ96" s="435"/>
      <c r="BA96" s="434"/>
      <c r="BB96" s="435"/>
      <c r="BC96" s="434"/>
      <c r="BD96" s="446"/>
    </row>
    <row r="97" spans="4:56" s="37" customFormat="1" ht="20.25" customHeight="1">
      <c r="D97" s="337" t="s">
        <v>197</v>
      </c>
      <c r="E97" s="338"/>
      <c r="F97" s="338"/>
      <c r="G97" s="951" t="s">
        <v>210</v>
      </c>
      <c r="H97" s="952"/>
      <c r="I97" s="952"/>
      <c r="J97" s="952"/>
      <c r="K97" s="952"/>
      <c r="L97" s="952"/>
      <c r="M97" s="952"/>
      <c r="N97" s="952"/>
      <c r="O97" s="952"/>
      <c r="P97" s="952"/>
      <c r="Q97" s="952"/>
      <c r="R97" s="952"/>
      <c r="S97" s="952"/>
      <c r="T97" s="952"/>
      <c r="U97" s="952"/>
      <c r="V97" s="953"/>
      <c r="W97" s="435"/>
      <c r="X97" s="462"/>
      <c r="Y97" s="462">
        <v>4</v>
      </c>
      <c r="Z97" s="463"/>
      <c r="AA97" s="461">
        <v>4</v>
      </c>
      <c r="AB97" s="462"/>
      <c r="AC97" s="462">
        <v>4</v>
      </c>
      <c r="AD97" s="434"/>
      <c r="AE97" s="348">
        <v>4</v>
      </c>
      <c r="AF97" s="349"/>
      <c r="AG97" s="353">
        <f t="shared" si="5"/>
        <v>120</v>
      </c>
      <c r="AH97" s="447"/>
      <c r="AI97" s="436">
        <f t="shared" si="6"/>
        <v>54</v>
      </c>
      <c r="AJ97" s="437"/>
      <c r="AK97" s="462">
        <v>18</v>
      </c>
      <c r="AL97" s="462"/>
      <c r="AM97" s="462">
        <v>36</v>
      </c>
      <c r="AN97" s="462"/>
      <c r="AO97" s="452"/>
      <c r="AP97" s="456"/>
      <c r="AQ97" s="441">
        <f t="shared" si="7"/>
        <v>66</v>
      </c>
      <c r="AR97" s="440"/>
      <c r="AS97" s="442"/>
      <c r="AT97" s="435"/>
      <c r="AU97" s="434"/>
      <c r="AV97" s="435"/>
      <c r="AW97" s="434"/>
      <c r="AX97" s="435"/>
      <c r="AY97" s="434">
        <v>3</v>
      </c>
      <c r="AZ97" s="435"/>
      <c r="BA97" s="434"/>
      <c r="BB97" s="435"/>
      <c r="BC97" s="434"/>
      <c r="BD97" s="446"/>
    </row>
    <row r="98" spans="4:56" s="37" customFormat="1" ht="20.25" customHeight="1">
      <c r="D98" s="337" t="s">
        <v>198</v>
      </c>
      <c r="E98" s="338"/>
      <c r="F98" s="338"/>
      <c r="G98" s="951" t="s">
        <v>211</v>
      </c>
      <c r="H98" s="952"/>
      <c r="I98" s="952"/>
      <c r="J98" s="952"/>
      <c r="K98" s="952"/>
      <c r="L98" s="952"/>
      <c r="M98" s="952"/>
      <c r="N98" s="952"/>
      <c r="O98" s="952"/>
      <c r="P98" s="952"/>
      <c r="Q98" s="952"/>
      <c r="R98" s="952"/>
      <c r="S98" s="952"/>
      <c r="T98" s="952"/>
      <c r="U98" s="952"/>
      <c r="V98" s="953"/>
      <c r="W98" s="435"/>
      <c r="X98" s="462"/>
      <c r="Y98" s="462">
        <v>4</v>
      </c>
      <c r="Z98" s="463"/>
      <c r="AA98" s="461">
        <v>4</v>
      </c>
      <c r="AB98" s="462"/>
      <c r="AC98" s="462">
        <v>4</v>
      </c>
      <c r="AD98" s="434"/>
      <c r="AE98" s="348">
        <v>4</v>
      </c>
      <c r="AF98" s="349"/>
      <c r="AG98" s="352">
        <f t="shared" si="5"/>
        <v>120</v>
      </c>
      <c r="AH98" s="353"/>
      <c r="AI98" s="436">
        <f t="shared" si="6"/>
        <v>54</v>
      </c>
      <c r="AJ98" s="437"/>
      <c r="AK98" s="462">
        <v>18</v>
      </c>
      <c r="AL98" s="462"/>
      <c r="AM98" s="462">
        <v>36</v>
      </c>
      <c r="AN98" s="462"/>
      <c r="AO98" s="452"/>
      <c r="AP98" s="456"/>
      <c r="AQ98" s="441">
        <f t="shared" si="7"/>
        <v>66</v>
      </c>
      <c r="AR98" s="440"/>
      <c r="AS98" s="442"/>
      <c r="AT98" s="435"/>
      <c r="AU98" s="434"/>
      <c r="AV98" s="435"/>
      <c r="AW98" s="434"/>
      <c r="AX98" s="435"/>
      <c r="AY98" s="434">
        <v>3</v>
      </c>
      <c r="AZ98" s="435"/>
      <c r="BA98" s="434"/>
      <c r="BB98" s="435"/>
      <c r="BC98" s="434"/>
      <c r="BD98" s="446"/>
    </row>
    <row r="99" spans="4:56" s="37" customFormat="1" ht="20.25" customHeight="1">
      <c r="D99" s="337" t="s">
        <v>199</v>
      </c>
      <c r="E99" s="338"/>
      <c r="F99" s="338"/>
      <c r="G99" s="951" t="s">
        <v>212</v>
      </c>
      <c r="H99" s="952"/>
      <c r="I99" s="952"/>
      <c r="J99" s="952"/>
      <c r="K99" s="952"/>
      <c r="L99" s="952"/>
      <c r="M99" s="952"/>
      <c r="N99" s="952"/>
      <c r="O99" s="952"/>
      <c r="P99" s="952"/>
      <c r="Q99" s="952"/>
      <c r="R99" s="952"/>
      <c r="S99" s="952"/>
      <c r="T99" s="952"/>
      <c r="U99" s="952"/>
      <c r="V99" s="953"/>
      <c r="W99" s="435"/>
      <c r="X99" s="462"/>
      <c r="Y99" s="462">
        <v>5</v>
      </c>
      <c r="Z99" s="463"/>
      <c r="AA99" s="461">
        <v>5</v>
      </c>
      <c r="AB99" s="462"/>
      <c r="AC99" s="462">
        <v>5</v>
      </c>
      <c r="AD99" s="434"/>
      <c r="AE99" s="348">
        <v>4</v>
      </c>
      <c r="AF99" s="349"/>
      <c r="AG99" s="353">
        <f t="shared" si="5"/>
        <v>120</v>
      </c>
      <c r="AH99" s="447"/>
      <c r="AI99" s="436">
        <f t="shared" si="6"/>
        <v>54</v>
      </c>
      <c r="AJ99" s="437"/>
      <c r="AK99" s="462">
        <v>18</v>
      </c>
      <c r="AL99" s="462"/>
      <c r="AM99" s="462">
        <v>36</v>
      </c>
      <c r="AN99" s="462"/>
      <c r="AO99" s="452"/>
      <c r="AP99" s="456"/>
      <c r="AQ99" s="441">
        <f t="shared" si="7"/>
        <v>66</v>
      </c>
      <c r="AR99" s="440"/>
      <c r="AS99" s="442"/>
      <c r="AT99" s="435"/>
      <c r="AU99" s="434"/>
      <c r="AV99" s="435"/>
      <c r="AW99" s="434"/>
      <c r="AX99" s="435"/>
      <c r="AY99" s="434"/>
      <c r="AZ99" s="435"/>
      <c r="BA99" s="434">
        <v>3</v>
      </c>
      <c r="BB99" s="435"/>
      <c r="BC99" s="434"/>
      <c r="BD99" s="446"/>
    </row>
    <row r="100" spans="4:56" s="37" customFormat="1" ht="20.25" customHeight="1">
      <c r="D100" s="337" t="s">
        <v>200</v>
      </c>
      <c r="E100" s="338"/>
      <c r="F100" s="338"/>
      <c r="G100" s="951" t="s">
        <v>213</v>
      </c>
      <c r="H100" s="952"/>
      <c r="I100" s="952"/>
      <c r="J100" s="952"/>
      <c r="K100" s="952"/>
      <c r="L100" s="952"/>
      <c r="M100" s="952"/>
      <c r="N100" s="952"/>
      <c r="O100" s="952"/>
      <c r="P100" s="952"/>
      <c r="Q100" s="952"/>
      <c r="R100" s="952"/>
      <c r="S100" s="952"/>
      <c r="T100" s="952"/>
      <c r="U100" s="952"/>
      <c r="V100" s="953"/>
      <c r="W100" s="435"/>
      <c r="X100" s="462"/>
      <c r="Y100" s="462">
        <v>5</v>
      </c>
      <c r="Z100" s="463"/>
      <c r="AA100" s="461">
        <v>5</v>
      </c>
      <c r="AB100" s="462"/>
      <c r="AC100" s="462">
        <v>5</v>
      </c>
      <c r="AD100" s="434"/>
      <c r="AE100" s="348">
        <v>4</v>
      </c>
      <c r="AF100" s="349"/>
      <c r="AG100" s="353">
        <f t="shared" si="5"/>
        <v>120</v>
      </c>
      <c r="AH100" s="447"/>
      <c r="AI100" s="436">
        <f t="shared" si="6"/>
        <v>54</v>
      </c>
      <c r="AJ100" s="437"/>
      <c r="AK100" s="462">
        <v>18</v>
      </c>
      <c r="AL100" s="462"/>
      <c r="AM100" s="462">
        <v>36</v>
      </c>
      <c r="AN100" s="462"/>
      <c r="AO100" s="452"/>
      <c r="AP100" s="456"/>
      <c r="AQ100" s="441">
        <f t="shared" si="7"/>
        <v>66</v>
      </c>
      <c r="AR100" s="440"/>
      <c r="AS100" s="442"/>
      <c r="AT100" s="435"/>
      <c r="AU100" s="434"/>
      <c r="AV100" s="435"/>
      <c r="AW100" s="434"/>
      <c r="AX100" s="435"/>
      <c r="AY100" s="434"/>
      <c r="AZ100" s="435"/>
      <c r="BA100" s="434">
        <v>3</v>
      </c>
      <c r="BB100" s="435"/>
      <c r="BC100" s="434"/>
      <c r="BD100" s="446"/>
    </row>
    <row r="101" spans="4:56" s="37" customFormat="1" ht="20.25" customHeight="1">
      <c r="D101" s="337" t="s">
        <v>201</v>
      </c>
      <c r="E101" s="338"/>
      <c r="F101" s="338"/>
      <c r="G101" s="951" t="s">
        <v>214</v>
      </c>
      <c r="H101" s="952"/>
      <c r="I101" s="952"/>
      <c r="J101" s="952"/>
      <c r="K101" s="952"/>
      <c r="L101" s="952"/>
      <c r="M101" s="952"/>
      <c r="N101" s="952"/>
      <c r="O101" s="952"/>
      <c r="P101" s="952"/>
      <c r="Q101" s="952"/>
      <c r="R101" s="952"/>
      <c r="S101" s="952"/>
      <c r="T101" s="952"/>
      <c r="U101" s="952"/>
      <c r="V101" s="953"/>
      <c r="W101" s="435"/>
      <c r="X101" s="462"/>
      <c r="Y101" s="462">
        <v>6</v>
      </c>
      <c r="Z101" s="463"/>
      <c r="AA101" s="461">
        <v>6</v>
      </c>
      <c r="AB101" s="462"/>
      <c r="AC101" s="462">
        <v>6</v>
      </c>
      <c r="AD101" s="434"/>
      <c r="AE101" s="348">
        <v>4</v>
      </c>
      <c r="AF101" s="349"/>
      <c r="AG101" s="353">
        <f t="shared" si="5"/>
        <v>120</v>
      </c>
      <c r="AH101" s="447"/>
      <c r="AI101" s="436">
        <f t="shared" si="6"/>
        <v>54</v>
      </c>
      <c r="AJ101" s="437"/>
      <c r="AK101" s="462">
        <v>18</v>
      </c>
      <c r="AL101" s="462"/>
      <c r="AM101" s="462">
        <v>36</v>
      </c>
      <c r="AN101" s="462"/>
      <c r="AO101" s="452"/>
      <c r="AP101" s="456"/>
      <c r="AQ101" s="441">
        <f t="shared" si="7"/>
        <v>66</v>
      </c>
      <c r="AR101" s="440"/>
      <c r="AS101" s="442"/>
      <c r="AT101" s="435"/>
      <c r="AU101" s="434"/>
      <c r="AV101" s="435"/>
      <c r="AW101" s="434"/>
      <c r="AX101" s="435"/>
      <c r="AY101" s="434"/>
      <c r="AZ101" s="435"/>
      <c r="BA101" s="434"/>
      <c r="BB101" s="435"/>
      <c r="BC101" s="434">
        <v>6</v>
      </c>
      <c r="BD101" s="446"/>
    </row>
    <row r="102" spans="4:56" s="37" customFormat="1" ht="20.25" customHeight="1">
      <c r="D102" s="337" t="s">
        <v>202</v>
      </c>
      <c r="E102" s="338"/>
      <c r="F102" s="338"/>
      <c r="G102" s="951" t="s">
        <v>215</v>
      </c>
      <c r="H102" s="952"/>
      <c r="I102" s="952"/>
      <c r="J102" s="952"/>
      <c r="K102" s="952"/>
      <c r="L102" s="952"/>
      <c r="M102" s="952"/>
      <c r="N102" s="952"/>
      <c r="O102" s="952"/>
      <c r="P102" s="952"/>
      <c r="Q102" s="952"/>
      <c r="R102" s="952"/>
      <c r="S102" s="952"/>
      <c r="T102" s="952"/>
      <c r="U102" s="952"/>
      <c r="V102" s="953"/>
      <c r="W102" s="435"/>
      <c r="X102" s="462"/>
      <c r="Y102" s="462">
        <v>6</v>
      </c>
      <c r="Z102" s="463"/>
      <c r="AA102" s="461">
        <v>6</v>
      </c>
      <c r="AB102" s="462"/>
      <c r="AC102" s="462">
        <v>6</v>
      </c>
      <c r="AD102" s="434"/>
      <c r="AE102" s="348">
        <v>4</v>
      </c>
      <c r="AF102" s="349"/>
      <c r="AG102" s="353">
        <f t="shared" si="5"/>
        <v>120</v>
      </c>
      <c r="AH102" s="447"/>
      <c r="AI102" s="436">
        <f t="shared" si="6"/>
        <v>54</v>
      </c>
      <c r="AJ102" s="437"/>
      <c r="AK102" s="462">
        <v>18</v>
      </c>
      <c r="AL102" s="462"/>
      <c r="AM102" s="462">
        <v>36</v>
      </c>
      <c r="AN102" s="462"/>
      <c r="AO102" s="452"/>
      <c r="AP102" s="456"/>
      <c r="AQ102" s="441">
        <f t="shared" si="7"/>
        <v>66</v>
      </c>
      <c r="AR102" s="440"/>
      <c r="AS102" s="442"/>
      <c r="AT102" s="435"/>
      <c r="AU102" s="434"/>
      <c r="AV102" s="435"/>
      <c r="AW102" s="434"/>
      <c r="AX102" s="435"/>
      <c r="AY102" s="434"/>
      <c r="AZ102" s="435"/>
      <c r="BA102" s="434"/>
      <c r="BB102" s="435"/>
      <c r="BC102" s="434">
        <v>6</v>
      </c>
      <c r="BD102" s="446"/>
    </row>
    <row r="103" spans="4:56" s="37" customFormat="1" ht="21" customHeight="1" thickBot="1">
      <c r="D103" s="946" t="s">
        <v>203</v>
      </c>
      <c r="E103" s="947"/>
      <c r="F103" s="947"/>
      <c r="G103" s="948" t="s">
        <v>216</v>
      </c>
      <c r="H103" s="949"/>
      <c r="I103" s="949"/>
      <c r="J103" s="949"/>
      <c r="K103" s="949"/>
      <c r="L103" s="949"/>
      <c r="M103" s="949"/>
      <c r="N103" s="949"/>
      <c r="O103" s="949"/>
      <c r="P103" s="949"/>
      <c r="Q103" s="949"/>
      <c r="R103" s="949"/>
      <c r="S103" s="949"/>
      <c r="T103" s="949"/>
      <c r="U103" s="949"/>
      <c r="V103" s="950"/>
      <c r="W103" s="435"/>
      <c r="X103" s="462"/>
      <c r="Y103" s="462">
        <v>6</v>
      </c>
      <c r="Z103" s="463"/>
      <c r="AA103" s="461">
        <v>6</v>
      </c>
      <c r="AB103" s="462"/>
      <c r="AC103" s="462">
        <v>6</v>
      </c>
      <c r="AD103" s="434"/>
      <c r="AE103" s="348">
        <v>4</v>
      </c>
      <c r="AF103" s="349"/>
      <c r="AG103" s="353">
        <f t="shared" si="5"/>
        <v>120</v>
      </c>
      <c r="AH103" s="447"/>
      <c r="AI103" s="436">
        <f t="shared" si="6"/>
        <v>54</v>
      </c>
      <c r="AJ103" s="437"/>
      <c r="AK103" s="462">
        <v>18</v>
      </c>
      <c r="AL103" s="462"/>
      <c r="AM103" s="462">
        <v>36</v>
      </c>
      <c r="AN103" s="462"/>
      <c r="AO103" s="452"/>
      <c r="AP103" s="456"/>
      <c r="AQ103" s="441">
        <f t="shared" si="7"/>
        <v>66</v>
      </c>
      <c r="AR103" s="440"/>
      <c r="AS103" s="845"/>
      <c r="AT103" s="842"/>
      <c r="AU103" s="841"/>
      <c r="AV103" s="842"/>
      <c r="AW103" s="841"/>
      <c r="AX103" s="842"/>
      <c r="AY103" s="841"/>
      <c r="AZ103" s="842"/>
      <c r="BA103" s="841"/>
      <c r="BB103" s="842"/>
      <c r="BC103" s="841">
        <v>6</v>
      </c>
      <c r="BD103" s="858"/>
    </row>
    <row r="104" spans="4:56" s="37" customFormat="1" ht="21" customHeight="1" thickBot="1">
      <c r="D104" s="412" t="s">
        <v>94</v>
      </c>
      <c r="E104" s="413"/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5"/>
      <c r="W104" s="432"/>
      <c r="X104" s="433"/>
      <c r="Y104" s="432">
        <f>COUNTA(Y90:Z103)</f>
        <v>14</v>
      </c>
      <c r="Z104" s="433"/>
      <c r="AA104" s="432">
        <f>COUNTA(AA90:AB103)</f>
        <v>14</v>
      </c>
      <c r="AB104" s="433"/>
      <c r="AC104" s="432">
        <f>COUNTA(AC90:AD103)</f>
        <v>14</v>
      </c>
      <c r="AD104" s="433"/>
      <c r="AE104" s="806">
        <f>SUM(AE90:AF103)</f>
        <v>56</v>
      </c>
      <c r="AF104" s="807"/>
      <c r="AG104" s="806">
        <f>SUM(AG90:AH103)</f>
        <v>1680</v>
      </c>
      <c r="AH104" s="807"/>
      <c r="AI104" s="806">
        <f>SUM(AI90:AJ103)</f>
        <v>738</v>
      </c>
      <c r="AJ104" s="807"/>
      <c r="AK104" s="806">
        <f>SUM(AK90:AL103)</f>
        <v>252</v>
      </c>
      <c r="AL104" s="807"/>
      <c r="AM104" s="806">
        <f>SUM(AM90:AN103)</f>
        <v>486</v>
      </c>
      <c r="AN104" s="807"/>
      <c r="AO104" s="806"/>
      <c r="AP104" s="807"/>
      <c r="AQ104" s="806">
        <f>SUM(AQ90:AR103)</f>
        <v>942</v>
      </c>
      <c r="AR104" s="808"/>
      <c r="AS104" s="365"/>
      <c r="AT104" s="358"/>
      <c r="AU104" s="358"/>
      <c r="AV104" s="358"/>
      <c r="AW104" s="358">
        <f>SUM(AW90:AX103)</f>
        <v>15</v>
      </c>
      <c r="AX104" s="358"/>
      <c r="AY104" s="358">
        <f>SUM(AY90:AZ103)</f>
        <v>12</v>
      </c>
      <c r="AZ104" s="358"/>
      <c r="BA104" s="358">
        <f>SUM(BA90:BB103)</f>
        <v>6</v>
      </c>
      <c r="BB104" s="358"/>
      <c r="BC104" s="358">
        <f>SUM(BC90:BD103)</f>
        <v>18</v>
      </c>
      <c r="BD104" s="360"/>
    </row>
    <row r="105" spans="4:56" s="210" customFormat="1" ht="21" customHeight="1" thickBot="1">
      <c r="D105" s="392" t="s">
        <v>236</v>
      </c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945"/>
      <c r="W105" s="803"/>
      <c r="X105" s="804"/>
      <c r="Y105" s="803">
        <f>Y104+Y88</f>
        <v>16</v>
      </c>
      <c r="Z105" s="804"/>
      <c r="AA105" s="803">
        <f>AA104+AA88</f>
        <v>14</v>
      </c>
      <c r="AB105" s="804"/>
      <c r="AC105" s="803">
        <f>AC104+AC88</f>
        <v>16</v>
      </c>
      <c r="AD105" s="804"/>
      <c r="AE105" s="803">
        <f>AE104+AE88</f>
        <v>60</v>
      </c>
      <c r="AF105" s="804"/>
      <c r="AG105" s="803">
        <f>AG104+AG88</f>
        <v>1800</v>
      </c>
      <c r="AH105" s="804"/>
      <c r="AI105" s="803">
        <f>AI104+AI88</f>
        <v>810</v>
      </c>
      <c r="AJ105" s="804"/>
      <c r="AK105" s="803">
        <f>AK104+AK88</f>
        <v>288</v>
      </c>
      <c r="AL105" s="804"/>
      <c r="AM105" s="803">
        <f>AM104+AM88</f>
        <v>522</v>
      </c>
      <c r="AN105" s="804"/>
      <c r="AO105" s="803"/>
      <c r="AP105" s="804"/>
      <c r="AQ105" s="803">
        <f>AQ104+AQ88</f>
        <v>990</v>
      </c>
      <c r="AR105" s="804"/>
      <c r="AS105" s="365"/>
      <c r="AT105" s="358"/>
      <c r="AU105" s="358"/>
      <c r="AV105" s="358"/>
      <c r="AW105" s="358">
        <f>AW104+AW88</f>
        <v>17</v>
      </c>
      <c r="AX105" s="358"/>
      <c r="AY105" s="358">
        <f>AY104+AY88</f>
        <v>14</v>
      </c>
      <c r="AZ105" s="358"/>
      <c r="BA105" s="358">
        <f>BA104+BA88</f>
        <v>6</v>
      </c>
      <c r="BB105" s="358"/>
      <c r="BC105" s="358">
        <f>BC104+BC88</f>
        <v>18</v>
      </c>
      <c r="BD105" s="360"/>
    </row>
    <row r="106" spans="4:56" s="37" customFormat="1" ht="21" customHeight="1" thickBot="1">
      <c r="D106" s="392" t="s">
        <v>2</v>
      </c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945"/>
      <c r="W106" s="805">
        <f>W105+W83</f>
        <v>19</v>
      </c>
      <c r="X106" s="804"/>
      <c r="Y106" s="805">
        <f>Y105+Y83</f>
        <v>37</v>
      </c>
      <c r="Z106" s="804"/>
      <c r="AA106" s="805">
        <f>AA105+AA83</f>
        <v>32</v>
      </c>
      <c r="AB106" s="804"/>
      <c r="AC106" s="805">
        <f>AC105+AC83</f>
        <v>43</v>
      </c>
      <c r="AD106" s="804"/>
      <c r="AE106" s="803">
        <f>AE105+AE83</f>
        <v>240</v>
      </c>
      <c r="AF106" s="804"/>
      <c r="AG106" s="803">
        <f>AG105+AG83</f>
        <v>7200</v>
      </c>
      <c r="AH106" s="804"/>
      <c r="AI106" s="805">
        <f>AI105+AI83</f>
        <v>2412</v>
      </c>
      <c r="AJ106" s="804"/>
      <c r="AK106" s="803">
        <f>AK105+AK83</f>
        <v>1008</v>
      </c>
      <c r="AL106" s="804"/>
      <c r="AM106" s="803">
        <f>AM105+AM83</f>
        <v>1072</v>
      </c>
      <c r="AN106" s="804"/>
      <c r="AO106" s="803">
        <f>AO105+AO83</f>
        <v>332</v>
      </c>
      <c r="AP106" s="804"/>
      <c r="AQ106" s="803">
        <f>AQ105+AQ83</f>
        <v>2928</v>
      </c>
      <c r="AR106" s="804"/>
      <c r="AS106" s="365">
        <f>AS105+AS83</f>
        <v>21</v>
      </c>
      <c r="AT106" s="358"/>
      <c r="AU106" s="358">
        <f>AU105+AU83</f>
        <v>24</v>
      </c>
      <c r="AV106" s="358"/>
      <c r="AW106" s="358">
        <f>AW105+AW83</f>
        <v>25</v>
      </c>
      <c r="AX106" s="358"/>
      <c r="AY106" s="358">
        <f>AY105+AY83</f>
        <v>25</v>
      </c>
      <c r="AZ106" s="358"/>
      <c r="BA106" s="358">
        <f>BA105+BA83</f>
        <v>25</v>
      </c>
      <c r="BB106" s="358"/>
      <c r="BC106" s="358">
        <f>BC105+BC83</f>
        <v>26</v>
      </c>
      <c r="BD106" s="360"/>
    </row>
    <row r="107" spans="35:56" s="122" customFormat="1" ht="21" thickBot="1">
      <c r="AI107" s="294" t="s">
        <v>1</v>
      </c>
      <c r="AJ107" s="295"/>
      <c r="AK107" s="295"/>
      <c r="AL107" s="295"/>
      <c r="AM107" s="295"/>
      <c r="AN107" s="295"/>
      <c r="AO107" s="295"/>
      <c r="AP107" s="295"/>
      <c r="AQ107" s="295"/>
      <c r="AR107" s="296"/>
      <c r="AS107" s="365">
        <v>3</v>
      </c>
      <c r="AT107" s="358"/>
      <c r="AU107" s="358">
        <v>4</v>
      </c>
      <c r="AV107" s="358"/>
      <c r="AW107" s="358">
        <v>1</v>
      </c>
      <c r="AX107" s="358"/>
      <c r="AY107" s="358">
        <v>2</v>
      </c>
      <c r="AZ107" s="358"/>
      <c r="BA107" s="358">
        <v>2</v>
      </c>
      <c r="BB107" s="358"/>
      <c r="BC107" s="358">
        <v>2</v>
      </c>
      <c r="BD107" s="360"/>
    </row>
    <row r="108" spans="6:56" s="123" customFormat="1" ht="24" thickBot="1">
      <c r="F108" s="286" t="s">
        <v>326</v>
      </c>
      <c r="G108" s="287"/>
      <c r="H108" s="288"/>
      <c r="I108" s="288"/>
      <c r="J108" s="289"/>
      <c r="K108" s="290"/>
      <c r="L108" s="290"/>
      <c r="M108" s="290"/>
      <c r="N108" s="290"/>
      <c r="O108" s="290"/>
      <c r="P108" s="290"/>
      <c r="Q108" s="290"/>
      <c r="R108" s="291"/>
      <c r="S108" s="292" t="s">
        <v>327</v>
      </c>
      <c r="AI108" s="294" t="s">
        <v>0</v>
      </c>
      <c r="AJ108" s="295"/>
      <c r="AK108" s="295"/>
      <c r="AL108" s="295"/>
      <c r="AM108" s="295"/>
      <c r="AN108" s="295"/>
      <c r="AO108" s="295"/>
      <c r="AP108" s="295"/>
      <c r="AQ108" s="295"/>
      <c r="AR108" s="296"/>
      <c r="AS108" s="365">
        <v>5</v>
      </c>
      <c r="AT108" s="358"/>
      <c r="AU108" s="358">
        <v>4</v>
      </c>
      <c r="AV108" s="358"/>
      <c r="AW108" s="358">
        <v>8</v>
      </c>
      <c r="AX108" s="358"/>
      <c r="AY108" s="358">
        <v>6</v>
      </c>
      <c r="AZ108" s="358"/>
      <c r="BA108" s="358">
        <v>5</v>
      </c>
      <c r="BB108" s="358"/>
      <c r="BC108" s="358">
        <v>5</v>
      </c>
      <c r="BD108" s="360"/>
    </row>
    <row r="109" spans="7:56" s="37" customFormat="1" ht="24" thickBot="1">
      <c r="G109" s="287"/>
      <c r="H109" s="288"/>
      <c r="I109" s="288"/>
      <c r="J109" s="289"/>
      <c r="K109" s="290"/>
      <c r="L109" s="290"/>
      <c r="M109" s="290"/>
      <c r="N109" s="290"/>
      <c r="O109" s="290"/>
      <c r="P109" s="290"/>
      <c r="Q109" s="290"/>
      <c r="R109" s="291"/>
      <c r="S109" s="291"/>
      <c r="AI109" s="294" t="s">
        <v>231</v>
      </c>
      <c r="AJ109" s="295"/>
      <c r="AK109" s="295"/>
      <c r="AL109" s="295"/>
      <c r="AM109" s="295"/>
      <c r="AN109" s="295"/>
      <c r="AO109" s="295"/>
      <c r="AP109" s="295"/>
      <c r="AQ109" s="295"/>
      <c r="AR109" s="296"/>
      <c r="AS109" s="366"/>
      <c r="AT109" s="361"/>
      <c r="AU109" s="361">
        <v>1</v>
      </c>
      <c r="AV109" s="361"/>
      <c r="AW109" s="361">
        <v>1</v>
      </c>
      <c r="AX109" s="361"/>
      <c r="AY109" s="361"/>
      <c r="AZ109" s="361"/>
      <c r="BA109" s="361"/>
      <c r="BB109" s="361"/>
      <c r="BC109" s="361"/>
      <c r="BD109" s="367"/>
    </row>
    <row r="110" spans="5:56" s="37" customFormat="1" ht="21" thickBot="1">
      <c r="E110" s="124"/>
      <c r="G110" s="144" t="s">
        <v>101</v>
      </c>
      <c r="H110" s="144"/>
      <c r="I110" s="144"/>
      <c r="J110" s="144"/>
      <c r="K110" s="144"/>
      <c r="L110" s="144"/>
      <c r="M110" s="144"/>
      <c r="N110" s="144"/>
      <c r="O110" s="159"/>
      <c r="P110" s="145"/>
      <c r="Q110" s="145"/>
      <c r="R110" s="145"/>
      <c r="S110" s="146"/>
      <c r="T110" s="147"/>
      <c r="U110" s="148"/>
      <c r="V110" s="148"/>
      <c r="W110" s="149" t="s">
        <v>169</v>
      </c>
      <c r="X110" s="211"/>
      <c r="Y110" s="211"/>
      <c r="Z110" s="211"/>
      <c r="AA110" s="211"/>
      <c r="AB110" s="211"/>
      <c r="AC110" s="211"/>
      <c r="AI110" s="294" t="s">
        <v>232</v>
      </c>
      <c r="AJ110" s="295"/>
      <c r="AK110" s="295"/>
      <c r="AL110" s="295"/>
      <c r="AM110" s="295"/>
      <c r="AN110" s="295"/>
      <c r="AO110" s="295"/>
      <c r="AP110" s="295"/>
      <c r="AQ110" s="295"/>
      <c r="AR110" s="296"/>
      <c r="AS110" s="364">
        <v>1</v>
      </c>
      <c r="AT110" s="357"/>
      <c r="AU110" s="357"/>
      <c r="AV110" s="357"/>
      <c r="AW110" s="357"/>
      <c r="AX110" s="357"/>
      <c r="AY110" s="357">
        <v>1</v>
      </c>
      <c r="AZ110" s="357"/>
      <c r="BA110" s="357">
        <v>1</v>
      </c>
      <c r="BB110" s="357"/>
      <c r="BC110" s="357">
        <v>1</v>
      </c>
      <c r="BD110" s="359"/>
    </row>
    <row r="111" spans="6:57" s="37" customFormat="1" ht="26.25" customHeight="1">
      <c r="F111" s="143"/>
      <c r="AF111" s="212"/>
      <c r="AG111" s="212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</row>
    <row r="112" spans="3:61" s="37" customFormat="1" ht="23.25" customHeight="1">
      <c r="C112" s="213"/>
      <c r="D112" s="214"/>
      <c r="E112" s="214"/>
      <c r="F112" s="215"/>
      <c r="G112" s="144" t="s">
        <v>217</v>
      </c>
      <c r="H112" s="144"/>
      <c r="I112" s="144"/>
      <c r="J112" s="144"/>
      <c r="K112" s="144"/>
      <c r="L112" s="144"/>
      <c r="M112" s="144"/>
      <c r="N112" s="144"/>
      <c r="O112" s="144"/>
      <c r="P112" s="145"/>
      <c r="Q112" s="145"/>
      <c r="R112" s="145"/>
      <c r="S112" s="146"/>
      <c r="T112" s="147"/>
      <c r="U112" s="148"/>
      <c r="V112" s="148"/>
      <c r="W112" s="149" t="s">
        <v>169</v>
      </c>
      <c r="X112" s="211"/>
      <c r="Y112" s="211"/>
      <c r="Z112" s="211"/>
      <c r="AA112" s="211"/>
      <c r="AB112" s="211"/>
      <c r="AC112" s="211"/>
      <c r="AF112" s="216"/>
      <c r="AG112" s="212"/>
      <c r="AH112" s="153"/>
      <c r="AI112" s="153"/>
      <c r="AJ112" s="154" t="s">
        <v>328</v>
      </c>
      <c r="AK112" s="154"/>
      <c r="AL112" s="154"/>
      <c r="AM112" s="154"/>
      <c r="AN112" s="154"/>
      <c r="AO112" s="154"/>
      <c r="AP112" s="154"/>
      <c r="AQ112" s="145"/>
      <c r="AR112" s="155"/>
      <c r="AS112" s="145"/>
      <c r="AT112" s="156"/>
      <c r="AU112" s="156"/>
      <c r="AV112"/>
      <c r="AW112"/>
      <c r="AX112" s="7"/>
      <c r="AY112" s="207" t="s">
        <v>240</v>
      </c>
      <c r="AZ112" s="150"/>
      <c r="BA112" s="150"/>
      <c r="BB112" s="150"/>
      <c r="BC112" s="150"/>
      <c r="BD112" s="150"/>
      <c r="BE112" s="158"/>
      <c r="BF112" s="158"/>
      <c r="BG112" s="7"/>
      <c r="BH112" s="148"/>
      <c r="BI112" s="218"/>
    </row>
    <row r="113" spans="2:58" s="37" customFormat="1" ht="6" customHeight="1">
      <c r="B113" s="219"/>
      <c r="C113" s="220"/>
      <c r="D113" s="221"/>
      <c r="E113" s="221"/>
      <c r="F113" s="221"/>
      <c r="G113" s="221"/>
      <c r="H113" s="221"/>
      <c r="I113" s="221"/>
      <c r="J113" s="221"/>
      <c r="K113" s="221"/>
      <c r="L113" s="41"/>
      <c r="M113" s="221"/>
      <c r="N113" s="801"/>
      <c r="O113" s="801"/>
      <c r="P113" s="801"/>
      <c r="Q113" s="801"/>
      <c r="R113" s="214"/>
      <c r="V113" s="801"/>
      <c r="W113" s="801"/>
      <c r="X113" s="801"/>
      <c r="Y113" s="801"/>
      <c r="Z113" s="222"/>
      <c r="AA113" s="223"/>
      <c r="AB113" s="224"/>
      <c r="AC113" s="224"/>
      <c r="AD113" s="223"/>
      <c r="AE113" s="223"/>
      <c r="AF113" s="223"/>
      <c r="AG113" s="223"/>
      <c r="AH113" s="223"/>
      <c r="AI113" s="223"/>
      <c r="AJ113" s="225"/>
      <c r="AK113" s="223"/>
      <c r="AL113" s="226"/>
      <c r="AM113" s="227"/>
      <c r="AN113" s="227"/>
      <c r="AO113" s="226"/>
      <c r="AP113" s="228"/>
      <c r="AQ113" s="228"/>
      <c r="AS113" s="801"/>
      <c r="AT113" s="801"/>
      <c r="AU113" s="801"/>
      <c r="AV113" s="801"/>
      <c r="AW113" s="801"/>
      <c r="AX113" s="41"/>
      <c r="BC113" s="801"/>
      <c r="BD113" s="802"/>
      <c r="BE113" s="802"/>
      <c r="BF113" s="228"/>
    </row>
    <row r="114" spans="1:54" s="9" customFormat="1" ht="15" customHeight="1">
      <c r="A114" s="26"/>
      <c r="B114" s="25"/>
      <c r="C114" s="112"/>
      <c r="D114" s="112"/>
      <c r="E114" s="112"/>
      <c r="F114" s="25"/>
      <c r="G114" s="25"/>
      <c r="H114" s="25"/>
      <c r="I114" s="24"/>
      <c r="J114" s="24"/>
      <c r="K114" s="24"/>
      <c r="L114" s="24"/>
      <c r="M114" s="23"/>
      <c r="N114" s="22"/>
      <c r="O114" s="22"/>
      <c r="P114" s="22"/>
      <c r="Q114" s="21"/>
      <c r="R114" s="21"/>
      <c r="S114" s="20"/>
      <c r="T114" s="19"/>
      <c r="U114" s="19"/>
      <c r="V114" s="18"/>
      <c r="X114" s="10"/>
      <c r="Y114" s="17"/>
      <c r="Z114" s="17"/>
      <c r="AA114" s="17"/>
      <c r="AB114" s="17"/>
      <c r="AC114" s="17"/>
      <c r="AD114" s="17"/>
      <c r="AE114" s="17"/>
      <c r="AF114" s="17"/>
      <c r="AG114" s="17"/>
      <c r="AH114" s="16"/>
      <c r="AI114" s="15"/>
      <c r="AJ114" s="15"/>
      <c r="AK114" s="15"/>
      <c r="AL114" s="15"/>
      <c r="AM114" s="14"/>
      <c r="AN114" s="13"/>
      <c r="AR114" s="12"/>
      <c r="AS114" s="12"/>
      <c r="AT114" s="12"/>
      <c r="AU114" s="12"/>
      <c r="AV114" s="12"/>
      <c r="AW114" s="12"/>
      <c r="AZ114" s="11"/>
      <c r="BB114" s="10"/>
    </row>
    <row r="115" spans="10:57" ht="15"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120"/>
      <c r="AC115" s="120"/>
      <c r="AD115" s="8"/>
      <c r="AE115" s="8"/>
      <c r="AF115" s="8"/>
      <c r="AG115" s="8"/>
      <c r="AH115" s="8"/>
      <c r="AI115" s="8"/>
      <c r="AJ115" s="8"/>
      <c r="AK115" s="8"/>
      <c r="AL115" s="8"/>
      <c r="AM115" s="7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E115" s="6"/>
    </row>
    <row r="116" spans="10:54" ht="15"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120"/>
      <c r="AC116" s="120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</row>
    <row r="118" spans="49:50" ht="12.75">
      <c r="AW118" s="6"/>
      <c r="AX118" s="6"/>
    </row>
  </sheetData>
  <sheetProtection/>
  <mergeCells count="1373">
    <mergeCell ref="R5:W5"/>
    <mergeCell ref="AC5:AP5"/>
    <mergeCell ref="AR5:AY5"/>
    <mergeCell ref="N7:T7"/>
    <mergeCell ref="A8:G8"/>
    <mergeCell ref="U8:AP8"/>
    <mergeCell ref="R1:AP1"/>
    <mergeCell ref="I3:AX3"/>
    <mergeCell ref="A4:K4"/>
    <mergeCell ref="P4:AP4"/>
    <mergeCell ref="AT4:AZ4"/>
    <mergeCell ref="A5:F5"/>
    <mergeCell ref="N5:Q5"/>
    <mergeCell ref="AY10:BF10"/>
    <mergeCell ref="A11:E11"/>
    <mergeCell ref="F11:L11"/>
    <mergeCell ref="R11:AP11"/>
    <mergeCell ref="AZ5:BF5"/>
    <mergeCell ref="A6:I6"/>
    <mergeCell ref="P6:Y6"/>
    <mergeCell ref="AC6:AP6"/>
    <mergeCell ref="AW6:BF8"/>
    <mergeCell ref="A7:K7"/>
    <mergeCell ref="D16:D17"/>
    <mergeCell ref="E16:H16"/>
    <mergeCell ref="I16:M16"/>
    <mergeCell ref="N16:R16"/>
    <mergeCell ref="S16:V16"/>
    <mergeCell ref="A9:I10"/>
    <mergeCell ref="V10:AL10"/>
    <mergeCell ref="AJ16:AM16"/>
    <mergeCell ref="AN16:AQ16"/>
    <mergeCell ref="AR16:AU16"/>
    <mergeCell ref="Z12:AN12"/>
    <mergeCell ref="AV12:BF12"/>
    <mergeCell ref="Z13:AN13"/>
    <mergeCell ref="Z14:AQ14"/>
    <mergeCell ref="U15:AJ15"/>
    <mergeCell ref="AV16:AY16"/>
    <mergeCell ref="AZ16:BD16"/>
    <mergeCell ref="W21:AB21"/>
    <mergeCell ref="AD21:AL21"/>
    <mergeCell ref="D23:S23"/>
    <mergeCell ref="X23:AG23"/>
    <mergeCell ref="AM23:BE23"/>
    <mergeCell ref="W16:AA16"/>
    <mergeCell ref="AB16:AE16"/>
    <mergeCell ref="AF16:AI16"/>
    <mergeCell ref="D24:D25"/>
    <mergeCell ref="E24:F25"/>
    <mergeCell ref="G24:H25"/>
    <mergeCell ref="I24:J25"/>
    <mergeCell ref="K24:L25"/>
    <mergeCell ref="M24:O25"/>
    <mergeCell ref="P24:Q25"/>
    <mergeCell ref="R24:S25"/>
    <mergeCell ref="W24:AB25"/>
    <mergeCell ref="AC24:AE25"/>
    <mergeCell ref="AF24:AH25"/>
    <mergeCell ref="AL24:AS25"/>
    <mergeCell ref="AT24:BB25"/>
    <mergeCell ref="BC24:BD25"/>
    <mergeCell ref="E26:F26"/>
    <mergeCell ref="G26:H26"/>
    <mergeCell ref="I26:J26"/>
    <mergeCell ref="K26:L26"/>
    <mergeCell ref="M26:O26"/>
    <mergeCell ref="P26:Q26"/>
    <mergeCell ref="R26:S26"/>
    <mergeCell ref="W26:AB26"/>
    <mergeCell ref="AC26:AE26"/>
    <mergeCell ref="AF26:AH26"/>
    <mergeCell ref="AL26:AS26"/>
    <mergeCell ref="AT26:BB26"/>
    <mergeCell ref="BC26:BD26"/>
    <mergeCell ref="E27:F27"/>
    <mergeCell ref="G27:H27"/>
    <mergeCell ref="I27:J27"/>
    <mergeCell ref="K27:L27"/>
    <mergeCell ref="M27:O27"/>
    <mergeCell ref="P27:Q27"/>
    <mergeCell ref="R27:S27"/>
    <mergeCell ref="AL27:AS27"/>
    <mergeCell ref="AT27:BB27"/>
    <mergeCell ref="BC27:BD27"/>
    <mergeCell ref="E28:F28"/>
    <mergeCell ref="G28:H28"/>
    <mergeCell ref="I28:J28"/>
    <mergeCell ref="K28:L28"/>
    <mergeCell ref="M28:O28"/>
    <mergeCell ref="P28:Q28"/>
    <mergeCell ref="R28:S28"/>
    <mergeCell ref="U28:AH28"/>
    <mergeCell ref="D30:F36"/>
    <mergeCell ref="G30:V36"/>
    <mergeCell ref="W30:AD30"/>
    <mergeCell ref="AE30:AF36"/>
    <mergeCell ref="AG30:AP30"/>
    <mergeCell ref="AQ30:AR36"/>
    <mergeCell ref="AS30:BD31"/>
    <mergeCell ref="W31:X36"/>
    <mergeCell ref="Y31:Z36"/>
    <mergeCell ref="AA31:AB36"/>
    <mergeCell ref="AC31:AD36"/>
    <mergeCell ref="AG31:AH36"/>
    <mergeCell ref="AI31:AP31"/>
    <mergeCell ref="AI32:AJ36"/>
    <mergeCell ref="AK32:AP32"/>
    <mergeCell ref="AS32:AV32"/>
    <mergeCell ref="AW32:AZ32"/>
    <mergeCell ref="BA32:BD32"/>
    <mergeCell ref="AK33:AL36"/>
    <mergeCell ref="AM33:AN36"/>
    <mergeCell ref="AO33:AP36"/>
    <mergeCell ref="AS33:BD33"/>
    <mergeCell ref="AS34:AT34"/>
    <mergeCell ref="AU34:AV34"/>
    <mergeCell ref="AW34:AX34"/>
    <mergeCell ref="AY34:AZ34"/>
    <mergeCell ref="BA34:BB34"/>
    <mergeCell ref="BC34:BD34"/>
    <mergeCell ref="AS35:BD35"/>
    <mergeCell ref="AS36:AT36"/>
    <mergeCell ref="AU36:AV36"/>
    <mergeCell ref="AW36:AX36"/>
    <mergeCell ref="AY36:AZ36"/>
    <mergeCell ref="BA36:BB36"/>
    <mergeCell ref="BC36:BD36"/>
    <mergeCell ref="D37:F37"/>
    <mergeCell ref="G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D38:BD38"/>
    <mergeCell ref="D39:BD39"/>
    <mergeCell ref="D40:F40"/>
    <mergeCell ref="G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D41:F41"/>
    <mergeCell ref="G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D42:F42"/>
    <mergeCell ref="G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D43:F43"/>
    <mergeCell ref="G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D44:F44"/>
    <mergeCell ref="G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D45:F45"/>
    <mergeCell ref="G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D46:F46"/>
    <mergeCell ref="G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D47:F47"/>
    <mergeCell ref="G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D48:F49"/>
    <mergeCell ref="G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G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D50:F50"/>
    <mergeCell ref="G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D51:F51"/>
    <mergeCell ref="G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D52:F52"/>
    <mergeCell ref="G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D53:F53"/>
    <mergeCell ref="G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D54:F54"/>
    <mergeCell ref="G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D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D56:BD56"/>
    <mergeCell ref="D57:F57"/>
    <mergeCell ref="G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D58:F58"/>
    <mergeCell ref="G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D59:F60"/>
    <mergeCell ref="G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G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D61:F61"/>
    <mergeCell ref="G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D62:F62"/>
    <mergeCell ref="G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D63:F63"/>
    <mergeCell ref="G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D64:F64"/>
    <mergeCell ref="G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D65:F65"/>
    <mergeCell ref="G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D66:F66"/>
    <mergeCell ref="G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D67:F67"/>
    <mergeCell ref="G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D68:F68"/>
    <mergeCell ref="G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D69:F69"/>
    <mergeCell ref="G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D70:F70"/>
    <mergeCell ref="G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AU70:AV70"/>
    <mergeCell ref="AW70:AX70"/>
    <mergeCell ref="AY70:AZ70"/>
    <mergeCell ref="BA70:BB70"/>
    <mergeCell ref="BC70:BD70"/>
    <mergeCell ref="D71:F71"/>
    <mergeCell ref="G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BC71:BD71"/>
    <mergeCell ref="D72:F72"/>
    <mergeCell ref="G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D73:F73"/>
    <mergeCell ref="G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BA73:BB73"/>
    <mergeCell ref="BC73:BD73"/>
    <mergeCell ref="D74:F74"/>
    <mergeCell ref="G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BA74:BB74"/>
    <mergeCell ref="BC74:BD74"/>
    <mergeCell ref="D75:F75"/>
    <mergeCell ref="G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BA75:BB75"/>
    <mergeCell ref="BC75:BD75"/>
    <mergeCell ref="D76:F76"/>
    <mergeCell ref="G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AY76:AZ76"/>
    <mergeCell ref="BA76:BB76"/>
    <mergeCell ref="BC76:BD76"/>
    <mergeCell ref="D77:F77"/>
    <mergeCell ref="G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AY77:AZ77"/>
    <mergeCell ref="BA77:BB77"/>
    <mergeCell ref="BC77:BD77"/>
    <mergeCell ref="D78:F78"/>
    <mergeCell ref="G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AU78:AV78"/>
    <mergeCell ref="AW78:AX78"/>
    <mergeCell ref="AY78:AZ78"/>
    <mergeCell ref="BA78:BB78"/>
    <mergeCell ref="BC78:BD78"/>
    <mergeCell ref="D79:F79"/>
    <mergeCell ref="G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AU79:AV79"/>
    <mergeCell ref="AW79:AX79"/>
    <mergeCell ref="AY79:AZ79"/>
    <mergeCell ref="BA79:BB79"/>
    <mergeCell ref="BC79:BD79"/>
    <mergeCell ref="D80:F80"/>
    <mergeCell ref="G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AY80:AZ80"/>
    <mergeCell ref="BA80:BB80"/>
    <mergeCell ref="BC80:BD80"/>
    <mergeCell ref="D81:F81"/>
    <mergeCell ref="G81:V81"/>
    <mergeCell ref="W81:X81"/>
    <mergeCell ref="Y81:Z81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Q81:AR81"/>
    <mergeCell ref="AS81:AT81"/>
    <mergeCell ref="AU81:AV81"/>
    <mergeCell ref="AW81:AX81"/>
    <mergeCell ref="AY81:AZ81"/>
    <mergeCell ref="BA81:BB81"/>
    <mergeCell ref="BC81:BD81"/>
    <mergeCell ref="D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AU82:AV82"/>
    <mergeCell ref="AW82:AX82"/>
    <mergeCell ref="AY82:AZ82"/>
    <mergeCell ref="BA82:BB82"/>
    <mergeCell ref="BC82:BD82"/>
    <mergeCell ref="D83:V83"/>
    <mergeCell ref="W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U83:AV83"/>
    <mergeCell ref="AW83:AX83"/>
    <mergeCell ref="AY83:AZ83"/>
    <mergeCell ref="BA83:BB83"/>
    <mergeCell ref="BC83:BD83"/>
    <mergeCell ref="D84:BD84"/>
    <mergeCell ref="D85:BD85"/>
    <mergeCell ref="D86:F86"/>
    <mergeCell ref="G86:V86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S86:AT86"/>
    <mergeCell ref="AU86:AV86"/>
    <mergeCell ref="AW86:AX86"/>
    <mergeCell ref="AY86:AZ86"/>
    <mergeCell ref="BA86:BB86"/>
    <mergeCell ref="BC86:BD86"/>
    <mergeCell ref="D87:F87"/>
    <mergeCell ref="G87:V87"/>
    <mergeCell ref="W87:X87"/>
    <mergeCell ref="Y87:Z87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Q87:AR87"/>
    <mergeCell ref="AS87:AT87"/>
    <mergeCell ref="AU87:AV87"/>
    <mergeCell ref="AW87:AX87"/>
    <mergeCell ref="AY87:AZ87"/>
    <mergeCell ref="BA87:BB87"/>
    <mergeCell ref="BC87:BD87"/>
    <mergeCell ref="D88:V88"/>
    <mergeCell ref="W88:X88"/>
    <mergeCell ref="Y88:Z88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AU88:AV88"/>
    <mergeCell ref="AW88:AX88"/>
    <mergeCell ref="AY88:AZ88"/>
    <mergeCell ref="BA88:BB88"/>
    <mergeCell ref="BC88:BD88"/>
    <mergeCell ref="D89:BD89"/>
    <mergeCell ref="D90:F90"/>
    <mergeCell ref="G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AO90:AP90"/>
    <mergeCell ref="AQ90:AR90"/>
    <mergeCell ref="AS90:AT90"/>
    <mergeCell ref="AU90:AV90"/>
    <mergeCell ref="AW90:AX90"/>
    <mergeCell ref="AY90:AZ90"/>
    <mergeCell ref="BA90:BB90"/>
    <mergeCell ref="BC90:BD90"/>
    <mergeCell ref="D91:F91"/>
    <mergeCell ref="G91:V91"/>
    <mergeCell ref="W91:X91"/>
    <mergeCell ref="Y91:Z91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AU91:AV91"/>
    <mergeCell ref="AW91:AX91"/>
    <mergeCell ref="AY91:AZ91"/>
    <mergeCell ref="BA91:BB91"/>
    <mergeCell ref="BC91:BD91"/>
    <mergeCell ref="D92:F92"/>
    <mergeCell ref="G92:V92"/>
    <mergeCell ref="W92:X92"/>
    <mergeCell ref="Y92:Z92"/>
    <mergeCell ref="AA92:AB92"/>
    <mergeCell ref="AC92:AD92"/>
    <mergeCell ref="AE92:AF92"/>
    <mergeCell ref="AG92:AH92"/>
    <mergeCell ref="AI92:AJ92"/>
    <mergeCell ref="AK92:AL92"/>
    <mergeCell ref="AM92:AN92"/>
    <mergeCell ref="AO92:AP92"/>
    <mergeCell ref="AQ92:AR92"/>
    <mergeCell ref="AS92:AT92"/>
    <mergeCell ref="AU92:AV92"/>
    <mergeCell ref="AW92:AX92"/>
    <mergeCell ref="AY92:AZ92"/>
    <mergeCell ref="BA92:BB92"/>
    <mergeCell ref="BC92:BD92"/>
    <mergeCell ref="D93:F93"/>
    <mergeCell ref="G93:V93"/>
    <mergeCell ref="W93:X93"/>
    <mergeCell ref="Y93:Z93"/>
    <mergeCell ref="AA93:AB93"/>
    <mergeCell ref="AC93:AD93"/>
    <mergeCell ref="AE93:AF93"/>
    <mergeCell ref="AG93:AH93"/>
    <mergeCell ref="AI93:AJ93"/>
    <mergeCell ref="AK93:AL93"/>
    <mergeCell ref="AM93:AN93"/>
    <mergeCell ref="AO93:AP93"/>
    <mergeCell ref="AQ93:AR93"/>
    <mergeCell ref="AS93:AT93"/>
    <mergeCell ref="AU93:AV93"/>
    <mergeCell ref="AW93:AX93"/>
    <mergeCell ref="AY93:AZ93"/>
    <mergeCell ref="BA93:BB93"/>
    <mergeCell ref="BC93:BD93"/>
    <mergeCell ref="D94:F94"/>
    <mergeCell ref="G94:V94"/>
    <mergeCell ref="W94:X94"/>
    <mergeCell ref="Y94:Z94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AQ94:AR94"/>
    <mergeCell ref="AS94:AT94"/>
    <mergeCell ref="AU94:AV94"/>
    <mergeCell ref="AW94:AX94"/>
    <mergeCell ref="AY94:AZ94"/>
    <mergeCell ref="BA94:BB94"/>
    <mergeCell ref="BC94:BD94"/>
    <mergeCell ref="D95:F95"/>
    <mergeCell ref="G95:V95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AY95:AZ95"/>
    <mergeCell ref="BA95:BB95"/>
    <mergeCell ref="BC95:BD95"/>
    <mergeCell ref="D96:F96"/>
    <mergeCell ref="G96:V96"/>
    <mergeCell ref="W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U96:AV96"/>
    <mergeCell ref="AW96:AX96"/>
    <mergeCell ref="AY96:AZ96"/>
    <mergeCell ref="BA96:BB96"/>
    <mergeCell ref="BC96:BD96"/>
    <mergeCell ref="D97:F97"/>
    <mergeCell ref="G97:V97"/>
    <mergeCell ref="W97:X97"/>
    <mergeCell ref="Y97:Z97"/>
    <mergeCell ref="AA97:AB97"/>
    <mergeCell ref="AC97:AD97"/>
    <mergeCell ref="AE97:AF97"/>
    <mergeCell ref="AG97:AH97"/>
    <mergeCell ref="AI97:AJ97"/>
    <mergeCell ref="AK97:AL97"/>
    <mergeCell ref="AM97:AN97"/>
    <mergeCell ref="AO97:AP97"/>
    <mergeCell ref="AQ97:AR97"/>
    <mergeCell ref="AS97:AT97"/>
    <mergeCell ref="AU97:AV97"/>
    <mergeCell ref="AW97:AX97"/>
    <mergeCell ref="AY97:AZ97"/>
    <mergeCell ref="BA97:BB97"/>
    <mergeCell ref="BC97:BD97"/>
    <mergeCell ref="D98:F98"/>
    <mergeCell ref="G98:V98"/>
    <mergeCell ref="W98:X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AS98:AT98"/>
    <mergeCell ref="AU98:AV98"/>
    <mergeCell ref="AW98:AX98"/>
    <mergeCell ref="AY98:AZ98"/>
    <mergeCell ref="BA98:BB98"/>
    <mergeCell ref="BC98:BD98"/>
    <mergeCell ref="D99:F99"/>
    <mergeCell ref="G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BA99:BB99"/>
    <mergeCell ref="BC99:BD99"/>
    <mergeCell ref="D100:F100"/>
    <mergeCell ref="G100:V100"/>
    <mergeCell ref="W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BA100:BB100"/>
    <mergeCell ref="BC100:BD100"/>
    <mergeCell ref="D101:F101"/>
    <mergeCell ref="G101:V101"/>
    <mergeCell ref="W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U101:AV101"/>
    <mergeCell ref="AW101:AX101"/>
    <mergeCell ref="AY101:AZ101"/>
    <mergeCell ref="BA101:BB101"/>
    <mergeCell ref="BC101:BD101"/>
    <mergeCell ref="D102:F102"/>
    <mergeCell ref="G102:V102"/>
    <mergeCell ref="W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AU102:AV102"/>
    <mergeCell ref="AW102:AX102"/>
    <mergeCell ref="AY102:AZ102"/>
    <mergeCell ref="BA102:BB102"/>
    <mergeCell ref="BC102:BD102"/>
    <mergeCell ref="D103:F103"/>
    <mergeCell ref="G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AY103:AZ103"/>
    <mergeCell ref="BA103:BB103"/>
    <mergeCell ref="BC103:BD103"/>
    <mergeCell ref="D104:V104"/>
    <mergeCell ref="W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AU104:AV104"/>
    <mergeCell ref="AW104:AX104"/>
    <mergeCell ref="AY104:AZ104"/>
    <mergeCell ref="BA104:BB104"/>
    <mergeCell ref="BC104:BD104"/>
    <mergeCell ref="D105:V105"/>
    <mergeCell ref="W105:X105"/>
    <mergeCell ref="Y105:Z105"/>
    <mergeCell ref="AA105:AB105"/>
    <mergeCell ref="AC105:AD105"/>
    <mergeCell ref="AE105:AF105"/>
    <mergeCell ref="AG105:AH105"/>
    <mergeCell ref="AI105:AJ105"/>
    <mergeCell ref="AK105:AL105"/>
    <mergeCell ref="AM105:AN105"/>
    <mergeCell ref="AO105:AP105"/>
    <mergeCell ref="AQ105:AR105"/>
    <mergeCell ref="AS105:AT105"/>
    <mergeCell ref="AU105:AV105"/>
    <mergeCell ref="AW105:AX105"/>
    <mergeCell ref="AY105:AZ105"/>
    <mergeCell ref="BA105:BB105"/>
    <mergeCell ref="BC105:BD105"/>
    <mergeCell ref="D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AU106:AV106"/>
    <mergeCell ref="AW106:AX106"/>
    <mergeCell ref="AY106:AZ106"/>
    <mergeCell ref="BA106:BB106"/>
    <mergeCell ref="BC106:BD106"/>
    <mergeCell ref="AI107:AR107"/>
    <mergeCell ref="AS107:AT107"/>
    <mergeCell ref="AU107:AV107"/>
    <mergeCell ref="AW107:AX107"/>
    <mergeCell ref="AY107:AZ107"/>
    <mergeCell ref="BA107:BB107"/>
    <mergeCell ref="BC107:BD107"/>
    <mergeCell ref="AI108:AR108"/>
    <mergeCell ref="AS108:AT108"/>
    <mergeCell ref="AU108:AV108"/>
    <mergeCell ref="AW108:AX108"/>
    <mergeCell ref="AY108:AZ108"/>
    <mergeCell ref="BA108:BB108"/>
    <mergeCell ref="BC108:BD108"/>
    <mergeCell ref="BA110:BB110"/>
    <mergeCell ref="BC110:BD110"/>
    <mergeCell ref="AI109:AR109"/>
    <mergeCell ref="AS109:AT109"/>
    <mergeCell ref="AU109:AV109"/>
    <mergeCell ref="AW109:AX109"/>
    <mergeCell ref="AY109:AZ109"/>
    <mergeCell ref="BA109:BB109"/>
    <mergeCell ref="N113:Q113"/>
    <mergeCell ref="V113:Y113"/>
    <mergeCell ref="AS113:AW113"/>
    <mergeCell ref="BC113:BE113"/>
    <mergeCell ref="BC109:BD109"/>
    <mergeCell ref="AI110:AR110"/>
    <mergeCell ref="AS110:AT110"/>
    <mergeCell ref="AU110:AV110"/>
    <mergeCell ref="AW110:AX110"/>
    <mergeCell ref="AY110:AZ110"/>
  </mergeCells>
  <printOptions horizontalCentered="1"/>
  <pageMargins left="0.7874015748031497" right="0" top="0.1968503937007874" bottom="0.1968503937007874" header="0" footer="0"/>
  <pageSetup fitToHeight="2" fitToWidth="1" horizontalDpi="600" verticalDpi="6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9"/>
  <sheetViews>
    <sheetView view="pageBreakPreview" zoomScale="85" zoomScaleNormal="50" zoomScaleSheetLayoutView="85" zoomScalePageLayoutView="0" workbookViewId="0" topLeftCell="A81">
      <selection activeCell="AX110" sqref="AX110:AY110"/>
    </sheetView>
  </sheetViews>
  <sheetFormatPr defaultColWidth="10.125" defaultRowHeight="12.75"/>
  <cols>
    <col min="1" max="2" width="4.375" style="1" customWidth="1"/>
    <col min="3" max="4" width="4.375" style="2" customWidth="1"/>
    <col min="5" max="5" width="4.75390625" style="2" customWidth="1"/>
    <col min="6" max="7" width="4.75390625" style="1" customWidth="1"/>
    <col min="8" max="11" width="5.625" style="1" customWidth="1"/>
    <col min="12" max="12" width="5.625" style="5" customWidth="1"/>
    <col min="13" max="13" width="5.125" style="5" customWidth="1"/>
    <col min="14" max="15" width="5.125" style="4" customWidth="1"/>
    <col min="16" max="19" width="5.125" style="3" customWidth="1"/>
    <col min="20" max="20" width="4.75390625" style="3" customWidth="1"/>
    <col min="21" max="21" width="5.25390625" style="3" customWidth="1"/>
    <col min="22" max="26" width="4.75390625" style="3" customWidth="1"/>
    <col min="27" max="27" width="4.75390625" style="2" customWidth="1"/>
    <col min="28" max="29" width="4.75390625" style="3" customWidth="1"/>
    <col min="30" max="30" width="4.75390625" style="2" customWidth="1"/>
    <col min="31" max="41" width="4.75390625" style="1" customWidth="1"/>
    <col min="42" max="50" width="4.375" style="1" customWidth="1"/>
    <col min="51" max="51" width="3.875" style="1" customWidth="1"/>
    <col min="52" max="52" width="4.00390625" style="1" customWidth="1"/>
    <col min="53" max="53" width="4.25390625" style="1" customWidth="1"/>
    <col min="54" max="54" width="4.00390625" style="1" customWidth="1"/>
    <col min="55" max="55" width="5.375" style="1" customWidth="1"/>
    <col min="56" max="56" width="4.375" style="1" customWidth="1"/>
    <col min="57" max="57" width="5.00390625" style="1" customWidth="1"/>
    <col min="58" max="58" width="5.625" style="1" customWidth="1"/>
    <col min="59" max="16384" width="10.125" style="1" customWidth="1"/>
  </cols>
  <sheetData>
    <row r="1" spans="2:58" ht="23.25" customHeight="1">
      <c r="B1" s="6"/>
      <c r="C1" s="6"/>
      <c r="D1" s="6"/>
      <c r="E1" s="1"/>
      <c r="K1" s="5"/>
      <c r="M1" s="4"/>
      <c r="N1" s="3"/>
      <c r="O1" s="3"/>
      <c r="R1" s="752" t="s">
        <v>81</v>
      </c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2"/>
      <c r="AL1" s="752"/>
      <c r="AM1" s="752"/>
      <c r="AN1" s="752"/>
      <c r="AO1" s="752"/>
      <c r="AP1" s="752"/>
      <c r="BA1" s="102"/>
      <c r="BB1" s="100"/>
      <c r="BC1" s="100"/>
      <c r="BD1" s="100"/>
      <c r="BE1" s="100"/>
      <c r="BF1" s="100"/>
    </row>
    <row r="2" spans="1:58" s="99" customFormat="1" ht="23.25" customHeight="1">
      <c r="A2" s="101"/>
      <c r="B2" s="101"/>
      <c r="C2" s="101"/>
      <c r="D2" s="101"/>
      <c r="E2" s="101"/>
      <c r="F2" s="101"/>
      <c r="G2" s="101"/>
      <c r="H2" s="101"/>
      <c r="I2" s="129" t="s">
        <v>102</v>
      </c>
      <c r="J2" s="101"/>
      <c r="K2" s="101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00"/>
      <c r="BB2" s="100"/>
      <c r="BC2" s="100"/>
      <c r="BD2" s="100"/>
      <c r="BE2" s="100"/>
      <c r="BF2" s="100"/>
    </row>
    <row r="3" spans="1:58" ht="36.75" customHeight="1">
      <c r="A3" s="130"/>
      <c r="B3" s="130"/>
      <c r="C3" s="130"/>
      <c r="D3" s="130"/>
      <c r="E3" s="130"/>
      <c r="F3" s="130"/>
      <c r="G3" s="130"/>
      <c r="H3" s="130"/>
      <c r="I3" s="753" t="s">
        <v>329</v>
      </c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3"/>
      <c r="AU3" s="753"/>
      <c r="AV3" s="753"/>
      <c r="AW3" s="753"/>
      <c r="AX3" s="753"/>
      <c r="AY3" s="98"/>
      <c r="AZ3" s="98"/>
      <c r="BA3" s="97"/>
      <c r="BB3" s="94"/>
      <c r="BC3" s="94"/>
      <c r="BD3" s="94"/>
      <c r="BE3" s="94"/>
      <c r="BF3" s="94"/>
    </row>
    <row r="4" spans="1:58" ht="26.25">
      <c r="A4" s="782" t="s">
        <v>126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209"/>
      <c r="M4" s="96"/>
      <c r="N4" s="95"/>
      <c r="O4" s="95"/>
      <c r="P4" s="95"/>
      <c r="Q4" s="95"/>
      <c r="R4" s="95"/>
      <c r="S4" s="95"/>
      <c r="T4" s="756" t="s">
        <v>243</v>
      </c>
      <c r="U4" s="756"/>
      <c r="V4" s="756"/>
      <c r="W4" s="756"/>
      <c r="X4" s="756"/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293"/>
      <c r="AO4" s="293"/>
      <c r="AP4" s="113"/>
      <c r="AT4" s="754"/>
      <c r="AU4" s="754"/>
      <c r="AV4" s="754"/>
      <c r="AW4" s="754"/>
      <c r="AX4" s="754"/>
      <c r="AY4" s="754"/>
      <c r="AZ4" s="754"/>
      <c r="BA4" s="94"/>
      <c r="BB4" s="94"/>
      <c r="BC4" s="94"/>
      <c r="BD4" s="94"/>
      <c r="BE4" s="94"/>
      <c r="BF4" s="94"/>
    </row>
    <row r="5" spans="1:58" ht="23.25" customHeight="1">
      <c r="A5" s="304" t="s">
        <v>127</v>
      </c>
      <c r="B5" s="304"/>
      <c r="C5" s="304"/>
      <c r="D5" s="304"/>
      <c r="E5" s="304"/>
      <c r="F5" s="304"/>
      <c r="G5" s="136"/>
      <c r="H5" s="134"/>
      <c r="I5" s="134"/>
      <c r="J5" s="134"/>
      <c r="K5" s="134"/>
      <c r="L5" s="137"/>
      <c r="M5" s="93"/>
      <c r="N5" s="747" t="s">
        <v>69</v>
      </c>
      <c r="O5" s="747"/>
      <c r="P5" s="747"/>
      <c r="Q5" s="747"/>
      <c r="R5" s="742" t="s">
        <v>68</v>
      </c>
      <c r="S5" s="742"/>
      <c r="T5" s="742"/>
      <c r="U5" s="742"/>
      <c r="V5" s="742"/>
      <c r="W5" s="742"/>
      <c r="X5" s="92" t="s">
        <v>67</v>
      </c>
      <c r="Y5" s="114"/>
      <c r="AA5" s="92"/>
      <c r="AB5" s="117"/>
      <c r="AC5" s="743" t="s">
        <v>82</v>
      </c>
      <c r="AD5" s="743"/>
      <c r="AE5" s="743"/>
      <c r="AF5" s="743"/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106"/>
      <c r="AR5" s="755" t="s">
        <v>66</v>
      </c>
      <c r="AS5" s="755"/>
      <c r="AT5" s="755"/>
      <c r="AU5" s="755"/>
      <c r="AV5" s="755"/>
      <c r="AW5" s="755"/>
      <c r="AX5" s="755"/>
      <c r="AY5" s="755"/>
      <c r="AZ5" s="740" t="s">
        <v>167</v>
      </c>
      <c r="BA5" s="740"/>
      <c r="BB5" s="740"/>
      <c r="BC5" s="740"/>
      <c r="BD5" s="740"/>
      <c r="BE5" s="740"/>
      <c r="BF5" s="740"/>
    </row>
    <row r="6" spans="1:58" ht="22.5" customHeight="1">
      <c r="A6" s="304" t="s">
        <v>128</v>
      </c>
      <c r="B6" s="304"/>
      <c r="C6" s="304"/>
      <c r="D6" s="304"/>
      <c r="E6" s="304"/>
      <c r="F6" s="304"/>
      <c r="G6" s="304"/>
      <c r="H6" s="304"/>
      <c r="I6" s="304"/>
      <c r="J6" s="138"/>
      <c r="K6" s="138"/>
      <c r="L6" s="139"/>
      <c r="M6" s="93"/>
      <c r="N6" s="84"/>
      <c r="O6" s="84"/>
      <c r="P6" s="745" t="s">
        <v>83</v>
      </c>
      <c r="Q6" s="746"/>
      <c r="R6" s="746"/>
      <c r="S6" s="746"/>
      <c r="T6" s="746"/>
      <c r="U6" s="746"/>
      <c r="V6" s="746"/>
      <c r="W6" s="746"/>
      <c r="X6" s="746"/>
      <c r="Y6" s="746"/>
      <c r="Z6" s="203"/>
      <c r="AA6" s="140"/>
      <c r="AB6" s="204"/>
      <c r="AC6" s="744" t="s">
        <v>65</v>
      </c>
      <c r="AD6" s="744"/>
      <c r="AE6" s="744"/>
      <c r="AF6" s="744"/>
      <c r="AG6" s="744"/>
      <c r="AH6" s="744"/>
      <c r="AI6" s="744"/>
      <c r="AJ6" s="744"/>
      <c r="AK6" s="744"/>
      <c r="AL6" s="744"/>
      <c r="AM6" s="744"/>
      <c r="AN6" s="744"/>
      <c r="AO6" s="744"/>
      <c r="AP6" s="744"/>
      <c r="AQ6" s="115"/>
      <c r="AR6" s="115"/>
      <c r="AS6" s="83"/>
      <c r="AT6" s="91"/>
      <c r="AU6" s="91"/>
      <c r="AW6" s="750" t="s">
        <v>89</v>
      </c>
      <c r="AX6" s="750"/>
      <c r="AY6" s="750"/>
      <c r="AZ6" s="750"/>
      <c r="BA6" s="750"/>
      <c r="BB6" s="750"/>
      <c r="BC6" s="750"/>
      <c r="BD6" s="750"/>
      <c r="BE6" s="750"/>
      <c r="BF6" s="750"/>
    </row>
    <row r="7" spans="1:58" ht="26.25" customHeight="1">
      <c r="A7" s="778" t="s">
        <v>223</v>
      </c>
      <c r="B7" s="778"/>
      <c r="C7" s="778"/>
      <c r="D7" s="778"/>
      <c r="E7" s="778"/>
      <c r="F7" s="778"/>
      <c r="G7" s="778"/>
      <c r="H7" s="778"/>
      <c r="I7" s="778"/>
      <c r="J7" s="778"/>
      <c r="K7" s="778"/>
      <c r="L7" s="136"/>
      <c r="M7" s="86"/>
      <c r="N7" s="747" t="s">
        <v>84</v>
      </c>
      <c r="O7" s="747"/>
      <c r="P7" s="747"/>
      <c r="Q7" s="747"/>
      <c r="R7" s="747"/>
      <c r="S7" s="747"/>
      <c r="T7" s="747"/>
      <c r="U7" s="90" t="s">
        <v>85</v>
      </c>
      <c r="V7" s="90"/>
      <c r="W7" s="90"/>
      <c r="X7" s="90"/>
      <c r="Y7" s="90"/>
      <c r="Z7" s="90"/>
      <c r="AA7" s="90"/>
      <c r="AB7" s="118"/>
      <c r="AC7" s="118"/>
      <c r="AD7" s="89"/>
      <c r="AE7" s="88"/>
      <c r="AF7" s="87"/>
      <c r="AG7" s="87"/>
      <c r="AH7" s="87"/>
      <c r="AI7" s="87"/>
      <c r="AJ7" s="88"/>
      <c r="AK7" s="88"/>
      <c r="AL7" s="88"/>
      <c r="AM7" s="87"/>
      <c r="AN7" s="87"/>
      <c r="AO7" s="87"/>
      <c r="AP7" s="105"/>
      <c r="AR7" s="65"/>
      <c r="AS7" s="65"/>
      <c r="AT7" s="65"/>
      <c r="AU7" s="65"/>
      <c r="AV7" s="133"/>
      <c r="AW7" s="750"/>
      <c r="AX7" s="750"/>
      <c r="AY7" s="750"/>
      <c r="AZ7" s="750"/>
      <c r="BA7" s="750"/>
      <c r="BB7" s="750"/>
      <c r="BC7" s="750"/>
      <c r="BD7" s="750"/>
      <c r="BE7" s="750"/>
      <c r="BF7" s="750"/>
    </row>
    <row r="8" spans="1:58" ht="20.25">
      <c r="A8" s="779" t="s">
        <v>129</v>
      </c>
      <c r="B8" s="779"/>
      <c r="C8" s="779"/>
      <c r="D8" s="779"/>
      <c r="E8" s="779"/>
      <c r="F8" s="779"/>
      <c r="G8" s="779"/>
      <c r="H8" s="141"/>
      <c r="I8" s="141"/>
      <c r="J8" s="135"/>
      <c r="K8" s="135"/>
      <c r="L8" s="142"/>
      <c r="M8" s="85"/>
      <c r="N8" s="84"/>
      <c r="O8" s="84"/>
      <c r="P8" s="84"/>
      <c r="Q8" s="84"/>
      <c r="R8" s="84"/>
      <c r="S8" s="84"/>
      <c r="T8" s="84"/>
      <c r="U8" s="748" t="s">
        <v>86</v>
      </c>
      <c r="V8" s="748"/>
      <c r="W8" s="748"/>
      <c r="X8" s="748"/>
      <c r="Y8" s="748"/>
      <c r="Z8" s="748"/>
      <c r="AA8" s="748"/>
      <c r="AB8" s="748"/>
      <c r="AC8" s="748"/>
      <c r="AD8" s="748"/>
      <c r="AE8" s="748"/>
      <c r="AF8" s="748"/>
      <c r="AG8" s="748"/>
      <c r="AH8" s="748"/>
      <c r="AI8" s="748"/>
      <c r="AJ8" s="748"/>
      <c r="AK8" s="748"/>
      <c r="AL8" s="748"/>
      <c r="AM8" s="748"/>
      <c r="AN8" s="748"/>
      <c r="AO8" s="748"/>
      <c r="AP8" s="749"/>
      <c r="AQ8" s="65"/>
      <c r="AR8" s="65" t="s">
        <v>70</v>
      </c>
      <c r="AS8" s="65"/>
      <c r="AT8" s="65"/>
      <c r="AU8" s="65"/>
      <c r="AV8" s="133"/>
      <c r="AW8" s="751"/>
      <c r="AX8" s="751"/>
      <c r="AY8" s="751"/>
      <c r="AZ8" s="751"/>
      <c r="BA8" s="751"/>
      <c r="BB8" s="751"/>
      <c r="BC8" s="751"/>
      <c r="BD8" s="751"/>
      <c r="BE8" s="751"/>
      <c r="BF8" s="751"/>
    </row>
    <row r="9" spans="1:48" ht="17.25" customHeight="1">
      <c r="A9" s="783" t="s">
        <v>130</v>
      </c>
      <c r="B9" s="783"/>
      <c r="C9" s="783"/>
      <c r="D9" s="783"/>
      <c r="E9" s="783"/>
      <c r="F9" s="783"/>
      <c r="G9" s="783"/>
      <c r="H9" s="783"/>
      <c r="I9" s="783"/>
      <c r="J9" s="136"/>
      <c r="K9" s="136"/>
      <c r="L9" s="141"/>
      <c r="M9" s="82"/>
      <c r="N9" s="106" t="s">
        <v>100</v>
      </c>
      <c r="O9" s="106"/>
      <c r="P9" s="106"/>
      <c r="Q9" s="106"/>
      <c r="R9" s="106"/>
      <c r="S9" s="106"/>
      <c r="T9" s="106"/>
      <c r="AQ9" s="106"/>
      <c r="AS9" s="65"/>
      <c r="AT9" s="65"/>
      <c r="AU9" s="65"/>
      <c r="AV9" s="65"/>
    </row>
    <row r="10" spans="1:58" ht="21" customHeight="1">
      <c r="A10" s="783"/>
      <c r="B10" s="783"/>
      <c r="C10" s="783"/>
      <c r="D10" s="783"/>
      <c r="E10" s="783"/>
      <c r="F10" s="783"/>
      <c r="G10" s="783"/>
      <c r="H10" s="783"/>
      <c r="I10" s="783"/>
      <c r="J10" s="141"/>
      <c r="K10" s="141"/>
      <c r="L10" s="141"/>
      <c r="M10" s="6"/>
      <c r="N10" s="35"/>
      <c r="O10" s="35"/>
      <c r="P10" s="35"/>
      <c r="Q10" s="35"/>
      <c r="R10" s="1"/>
      <c r="S10" s="1"/>
      <c r="T10" s="35"/>
      <c r="U10" s="128"/>
      <c r="V10" s="743" t="s">
        <v>166</v>
      </c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743"/>
      <c r="AH10" s="743"/>
      <c r="AI10" s="743"/>
      <c r="AJ10" s="743"/>
      <c r="AK10" s="743"/>
      <c r="AL10" s="743"/>
      <c r="AM10" s="34"/>
      <c r="AN10" s="34"/>
      <c r="AO10" s="34"/>
      <c r="AP10" s="106"/>
      <c r="AQ10" s="116"/>
      <c r="AR10" s="40" t="s">
        <v>64</v>
      </c>
      <c r="AT10" s="40"/>
      <c r="AU10" s="40"/>
      <c r="AV10" s="40"/>
      <c r="AW10" s="40"/>
      <c r="AX10" s="40"/>
      <c r="AY10" s="741" t="s">
        <v>304</v>
      </c>
      <c r="AZ10" s="741"/>
      <c r="BA10" s="741"/>
      <c r="BB10" s="741"/>
      <c r="BC10" s="741"/>
      <c r="BD10" s="741"/>
      <c r="BE10" s="741"/>
      <c r="BF10" s="741"/>
    </row>
    <row r="11" spans="1:58" ht="21" customHeight="1" thickBot="1">
      <c r="A11" s="780"/>
      <c r="B11" s="780"/>
      <c r="C11" s="780"/>
      <c r="D11" s="780"/>
      <c r="E11" s="780"/>
      <c r="F11" s="781" t="s">
        <v>131</v>
      </c>
      <c r="G11" s="781"/>
      <c r="H11" s="781"/>
      <c r="I11" s="781"/>
      <c r="J11" s="781"/>
      <c r="K11" s="781"/>
      <c r="L11" s="781"/>
      <c r="M11" s="6"/>
      <c r="N11" s="35"/>
      <c r="O11" s="35"/>
      <c r="P11" s="35"/>
      <c r="Q11" s="35"/>
      <c r="R11" s="744" t="s">
        <v>87</v>
      </c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744"/>
      <c r="AQ11" s="116"/>
      <c r="AR11" s="40"/>
      <c r="AT11" s="40"/>
      <c r="AU11" s="40"/>
      <c r="AV11" s="40"/>
      <c r="AW11" s="40"/>
      <c r="AX11" s="40"/>
      <c r="AY11" s="44"/>
      <c r="AZ11" s="44"/>
      <c r="BA11" s="44"/>
      <c r="BB11" s="44"/>
      <c r="BC11" s="44"/>
      <c r="BD11" s="44"/>
      <c r="BE11" s="44"/>
      <c r="BF11" s="44"/>
    </row>
    <row r="12" spans="1:58" ht="17.25" customHeight="1">
      <c r="A12" s="71"/>
      <c r="B12" s="70"/>
      <c r="C12" s="107"/>
      <c r="D12" s="107"/>
      <c r="E12" s="107"/>
      <c r="F12" s="70"/>
      <c r="G12" s="70"/>
      <c r="H12" s="70"/>
      <c r="I12" s="70"/>
      <c r="J12" s="70"/>
      <c r="K12" s="69"/>
      <c r="L12" s="68"/>
      <c r="M12" s="68"/>
      <c r="O12" s="131"/>
      <c r="P12" s="131"/>
      <c r="Q12" s="131"/>
      <c r="R12" s="131"/>
      <c r="S12" s="131" t="s">
        <v>71</v>
      </c>
      <c r="T12" s="131"/>
      <c r="U12" s="131"/>
      <c r="V12" s="131"/>
      <c r="W12" s="131"/>
      <c r="X12" s="131"/>
      <c r="Y12" s="131"/>
      <c r="Z12" s="757" t="s">
        <v>225</v>
      </c>
      <c r="AA12" s="758"/>
      <c r="AB12" s="758"/>
      <c r="AC12" s="758"/>
      <c r="AD12" s="758"/>
      <c r="AE12" s="758"/>
      <c r="AF12" s="758"/>
      <c r="AG12" s="758"/>
      <c r="AH12" s="758"/>
      <c r="AI12" s="758"/>
      <c r="AJ12" s="758"/>
      <c r="AK12" s="758"/>
      <c r="AL12" s="758"/>
      <c r="AM12" s="758"/>
      <c r="AN12" s="758"/>
      <c r="AO12" s="81"/>
      <c r="AP12" s="81"/>
      <c r="AQ12" s="81"/>
      <c r="AR12" s="79" t="s">
        <v>62</v>
      </c>
      <c r="AS12" s="80"/>
      <c r="AU12" s="79"/>
      <c r="AV12" s="772" t="s">
        <v>61</v>
      </c>
      <c r="AW12" s="772"/>
      <c r="AX12" s="772"/>
      <c r="AY12" s="772"/>
      <c r="AZ12" s="772"/>
      <c r="BA12" s="772"/>
      <c r="BB12" s="772"/>
      <c r="BC12" s="772"/>
      <c r="BD12" s="772"/>
      <c r="BE12" s="772"/>
      <c r="BF12" s="772"/>
    </row>
    <row r="13" spans="1:58" s="72" customFormat="1" ht="17.25" customHeight="1">
      <c r="A13" s="77"/>
      <c r="B13" s="78"/>
      <c r="C13" s="108"/>
      <c r="D13" s="108"/>
      <c r="E13" s="108"/>
      <c r="F13" s="78"/>
      <c r="G13" s="78"/>
      <c r="H13" s="78"/>
      <c r="I13" s="78"/>
      <c r="J13" s="78"/>
      <c r="K13" s="77"/>
      <c r="L13" s="76"/>
      <c r="M13" s="76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44" t="s">
        <v>226</v>
      </c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744"/>
      <c r="AL13" s="744"/>
      <c r="AM13" s="744"/>
      <c r="AN13" s="744"/>
      <c r="AO13" s="74"/>
      <c r="AP13" s="74"/>
      <c r="AQ13" s="74"/>
      <c r="AR13" s="74"/>
      <c r="AS13" s="53"/>
      <c r="AT13" s="53"/>
      <c r="AU13" s="53"/>
      <c r="AV13" s="53"/>
      <c r="AW13" s="53"/>
      <c r="AX13" s="53"/>
      <c r="AY13" s="73" t="s">
        <v>88</v>
      </c>
      <c r="AZ13" s="53"/>
      <c r="BB13" s="73"/>
      <c r="BC13" s="73"/>
      <c r="BD13" s="73"/>
      <c r="BE13" s="73"/>
      <c r="BF13" s="73"/>
    </row>
    <row r="14" spans="1:58" ht="19.5" customHeight="1">
      <c r="A14" s="71"/>
      <c r="B14" s="70"/>
      <c r="C14" s="107"/>
      <c r="D14" s="107"/>
      <c r="E14" s="107"/>
      <c r="F14" s="70"/>
      <c r="G14" s="70"/>
      <c r="H14" s="70"/>
      <c r="I14" s="70"/>
      <c r="J14" s="70"/>
      <c r="K14" s="69"/>
      <c r="L14" s="68"/>
      <c r="M14" s="68"/>
      <c r="O14" s="132"/>
      <c r="P14" s="132"/>
      <c r="Q14" s="132"/>
      <c r="R14" s="132"/>
      <c r="S14" s="132" t="s">
        <v>72</v>
      </c>
      <c r="T14" s="132"/>
      <c r="U14" s="132"/>
      <c r="V14" s="132"/>
      <c r="W14" s="132"/>
      <c r="X14" s="132"/>
      <c r="Y14" s="132"/>
      <c r="Z14" s="363" t="s">
        <v>168</v>
      </c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67"/>
      <c r="AU14" s="36"/>
      <c r="AZ14" s="22"/>
      <c r="BA14" s="66"/>
      <c r="BB14" s="66"/>
      <c r="BC14" s="66"/>
      <c r="BD14" s="66"/>
      <c r="BE14" s="66"/>
      <c r="BF14" s="66"/>
    </row>
    <row r="15" spans="1:50" ht="28.5" customHeight="1" thickBot="1">
      <c r="A15" s="65" t="s">
        <v>60</v>
      </c>
      <c r="B15" s="65"/>
      <c r="C15" s="106"/>
      <c r="D15" s="106"/>
      <c r="E15" s="106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47" t="s">
        <v>59</v>
      </c>
      <c r="V15" s="647"/>
      <c r="W15" s="647"/>
      <c r="X15" s="647"/>
      <c r="Y15" s="647"/>
      <c r="Z15" s="647"/>
      <c r="AA15" s="647"/>
      <c r="AB15" s="647"/>
      <c r="AC15" s="647"/>
      <c r="AD15" s="647"/>
      <c r="AE15" s="647"/>
      <c r="AF15" s="647"/>
      <c r="AG15" s="647"/>
      <c r="AH15" s="647"/>
      <c r="AI15" s="647"/>
      <c r="AJ15" s="647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36"/>
    </row>
    <row r="16" spans="2:57" ht="18" customHeight="1">
      <c r="B16" s="44"/>
      <c r="C16" s="44"/>
      <c r="D16" s="761" t="s">
        <v>36</v>
      </c>
      <c r="E16" s="763" t="s">
        <v>58</v>
      </c>
      <c r="F16" s="764"/>
      <c r="G16" s="764"/>
      <c r="H16" s="765"/>
      <c r="I16" s="766" t="s">
        <v>57</v>
      </c>
      <c r="J16" s="767"/>
      <c r="K16" s="767"/>
      <c r="L16" s="767"/>
      <c r="M16" s="768"/>
      <c r="N16" s="737" t="s">
        <v>56</v>
      </c>
      <c r="O16" s="738"/>
      <c r="P16" s="738"/>
      <c r="Q16" s="738"/>
      <c r="R16" s="739"/>
      <c r="S16" s="737" t="s">
        <v>55</v>
      </c>
      <c r="T16" s="738"/>
      <c r="U16" s="738"/>
      <c r="V16" s="739"/>
      <c r="W16" s="731" t="s">
        <v>54</v>
      </c>
      <c r="X16" s="732"/>
      <c r="Y16" s="732"/>
      <c r="Z16" s="732"/>
      <c r="AA16" s="733"/>
      <c r="AB16" s="731" t="s">
        <v>53</v>
      </c>
      <c r="AC16" s="732"/>
      <c r="AD16" s="732"/>
      <c r="AE16" s="733"/>
      <c r="AF16" s="731" t="s">
        <v>52</v>
      </c>
      <c r="AG16" s="732"/>
      <c r="AH16" s="732"/>
      <c r="AI16" s="733"/>
      <c r="AJ16" s="731" t="s">
        <v>51</v>
      </c>
      <c r="AK16" s="732"/>
      <c r="AL16" s="732"/>
      <c r="AM16" s="733"/>
      <c r="AN16" s="731" t="s">
        <v>50</v>
      </c>
      <c r="AO16" s="732"/>
      <c r="AP16" s="732"/>
      <c r="AQ16" s="733"/>
      <c r="AR16" s="731" t="s">
        <v>49</v>
      </c>
      <c r="AS16" s="732"/>
      <c r="AT16" s="732"/>
      <c r="AU16" s="733"/>
      <c r="AV16" s="731" t="s">
        <v>48</v>
      </c>
      <c r="AW16" s="732"/>
      <c r="AX16" s="732"/>
      <c r="AY16" s="733"/>
      <c r="AZ16" s="731" t="s">
        <v>47</v>
      </c>
      <c r="BA16" s="732"/>
      <c r="BB16" s="732"/>
      <c r="BC16" s="732"/>
      <c r="BD16" s="733"/>
      <c r="BE16" s="44"/>
    </row>
    <row r="17" spans="2:57" ht="18" customHeight="1" thickBot="1">
      <c r="B17" s="44"/>
      <c r="C17" s="44"/>
      <c r="D17" s="944"/>
      <c r="E17" s="229">
        <v>1</v>
      </c>
      <c r="F17" s="230">
        <f aca="true" t="shared" si="0" ref="F17:BD17">E17+1</f>
        <v>2</v>
      </c>
      <c r="G17" s="126">
        <f t="shared" si="0"/>
        <v>3</v>
      </c>
      <c r="H17" s="127">
        <f t="shared" si="0"/>
        <v>4</v>
      </c>
      <c r="I17" s="125">
        <f t="shared" si="0"/>
        <v>5</v>
      </c>
      <c r="J17" s="126">
        <f t="shared" si="0"/>
        <v>6</v>
      </c>
      <c r="K17" s="126">
        <f t="shared" si="0"/>
        <v>7</v>
      </c>
      <c r="L17" s="126">
        <f t="shared" si="0"/>
        <v>8</v>
      </c>
      <c r="M17" s="127">
        <f t="shared" si="0"/>
        <v>9</v>
      </c>
      <c r="N17" s="125">
        <f t="shared" si="0"/>
        <v>10</v>
      </c>
      <c r="O17" s="126">
        <f t="shared" si="0"/>
        <v>11</v>
      </c>
      <c r="P17" s="126">
        <f t="shared" si="0"/>
        <v>12</v>
      </c>
      <c r="Q17" s="126">
        <f t="shared" si="0"/>
        <v>13</v>
      </c>
      <c r="R17" s="127">
        <f t="shared" si="0"/>
        <v>14</v>
      </c>
      <c r="S17" s="125">
        <f t="shared" si="0"/>
        <v>15</v>
      </c>
      <c r="T17" s="126">
        <f t="shared" si="0"/>
        <v>16</v>
      </c>
      <c r="U17" s="126">
        <f t="shared" si="0"/>
        <v>17</v>
      </c>
      <c r="V17" s="127">
        <f t="shared" si="0"/>
        <v>18</v>
      </c>
      <c r="W17" s="125">
        <f t="shared" si="0"/>
        <v>19</v>
      </c>
      <c r="X17" s="126">
        <f t="shared" si="0"/>
        <v>20</v>
      </c>
      <c r="Y17" s="126">
        <f t="shared" si="0"/>
        <v>21</v>
      </c>
      <c r="Z17" s="126">
        <f t="shared" si="0"/>
        <v>22</v>
      </c>
      <c r="AA17" s="127">
        <f t="shared" si="0"/>
        <v>23</v>
      </c>
      <c r="AB17" s="125">
        <f t="shared" si="0"/>
        <v>24</v>
      </c>
      <c r="AC17" s="231">
        <f t="shared" si="0"/>
        <v>25</v>
      </c>
      <c r="AD17" s="231">
        <f t="shared" si="0"/>
        <v>26</v>
      </c>
      <c r="AE17" s="127">
        <f t="shared" si="0"/>
        <v>27</v>
      </c>
      <c r="AF17" s="232">
        <f t="shared" si="0"/>
        <v>28</v>
      </c>
      <c r="AG17" s="126">
        <f t="shared" si="0"/>
        <v>29</v>
      </c>
      <c r="AH17" s="126">
        <f t="shared" si="0"/>
        <v>30</v>
      </c>
      <c r="AI17" s="127">
        <f t="shared" si="0"/>
        <v>31</v>
      </c>
      <c r="AJ17" s="232">
        <f t="shared" si="0"/>
        <v>32</v>
      </c>
      <c r="AK17" s="126">
        <f t="shared" si="0"/>
        <v>33</v>
      </c>
      <c r="AL17" s="126">
        <f t="shared" si="0"/>
        <v>34</v>
      </c>
      <c r="AM17" s="127">
        <f t="shared" si="0"/>
        <v>35</v>
      </c>
      <c r="AN17" s="232">
        <f t="shared" si="0"/>
        <v>36</v>
      </c>
      <c r="AO17" s="126">
        <f t="shared" si="0"/>
        <v>37</v>
      </c>
      <c r="AP17" s="126">
        <f t="shared" si="0"/>
        <v>38</v>
      </c>
      <c r="AQ17" s="127">
        <f t="shared" si="0"/>
        <v>39</v>
      </c>
      <c r="AR17" s="232">
        <f t="shared" si="0"/>
        <v>40</v>
      </c>
      <c r="AS17" s="126">
        <f t="shared" si="0"/>
        <v>41</v>
      </c>
      <c r="AT17" s="126">
        <f t="shared" si="0"/>
        <v>42</v>
      </c>
      <c r="AU17" s="127">
        <f t="shared" si="0"/>
        <v>43</v>
      </c>
      <c r="AV17" s="125">
        <f t="shared" si="0"/>
        <v>44</v>
      </c>
      <c r="AW17" s="233">
        <f t="shared" si="0"/>
        <v>45</v>
      </c>
      <c r="AX17" s="126">
        <f t="shared" si="0"/>
        <v>46</v>
      </c>
      <c r="AY17" s="127">
        <f t="shared" si="0"/>
        <v>47</v>
      </c>
      <c r="AZ17" s="125">
        <f t="shared" si="0"/>
        <v>48</v>
      </c>
      <c r="BA17" s="233">
        <f t="shared" si="0"/>
        <v>49</v>
      </c>
      <c r="BB17" s="126">
        <f t="shared" si="0"/>
        <v>50</v>
      </c>
      <c r="BC17" s="126">
        <f t="shared" si="0"/>
        <v>51</v>
      </c>
      <c r="BD17" s="127">
        <f t="shared" si="0"/>
        <v>52</v>
      </c>
      <c r="BE17" s="44"/>
    </row>
    <row r="18" spans="2:57" s="7" customFormat="1" ht="15.75">
      <c r="B18" s="244"/>
      <c r="C18" s="244"/>
      <c r="D18" s="245" t="s">
        <v>27</v>
      </c>
      <c r="E18" s="246"/>
      <c r="F18" s="247"/>
      <c r="G18" s="248"/>
      <c r="H18" s="249"/>
      <c r="I18" s="250"/>
      <c r="J18" s="251"/>
      <c r="K18" s="251">
        <v>18</v>
      </c>
      <c r="L18" s="251"/>
      <c r="M18" s="252"/>
      <c r="N18" s="250"/>
      <c r="O18" s="251"/>
      <c r="P18" s="251"/>
      <c r="Q18" s="251"/>
      <c r="R18" s="252"/>
      <c r="S18" s="250"/>
      <c r="T18" s="251"/>
      <c r="U18" s="251"/>
      <c r="V18" s="252"/>
      <c r="W18" s="251" t="s">
        <v>44</v>
      </c>
      <c r="X18" s="251" t="s">
        <v>44</v>
      </c>
      <c r="Y18" s="251" t="s">
        <v>38</v>
      </c>
      <c r="Z18" s="251" t="s">
        <v>38</v>
      </c>
      <c r="AA18" s="252"/>
      <c r="AB18" s="250"/>
      <c r="AC18" s="251"/>
      <c r="AD18" s="251"/>
      <c r="AE18" s="252"/>
      <c r="AF18" s="250"/>
      <c r="AG18" s="251">
        <v>18</v>
      </c>
      <c r="AH18" s="253"/>
      <c r="AI18" s="252"/>
      <c r="AJ18" s="250"/>
      <c r="AK18" s="251"/>
      <c r="AL18" s="251"/>
      <c r="AM18" s="252"/>
      <c r="AN18" s="250"/>
      <c r="AO18" s="251"/>
      <c r="AP18" s="251"/>
      <c r="AQ18" s="252"/>
      <c r="AR18" s="250"/>
      <c r="AS18" s="251" t="s">
        <v>44</v>
      </c>
      <c r="AT18" s="251" t="s">
        <v>44</v>
      </c>
      <c r="AU18" s="251" t="s">
        <v>38</v>
      </c>
      <c r="AV18" s="250" t="s">
        <v>38</v>
      </c>
      <c r="AW18" s="251" t="s">
        <v>38</v>
      </c>
      <c r="AX18" s="251" t="s">
        <v>38</v>
      </c>
      <c r="AY18" s="252" t="s">
        <v>38</v>
      </c>
      <c r="AZ18" s="250" t="s">
        <v>38</v>
      </c>
      <c r="BA18" s="251" t="s">
        <v>38</v>
      </c>
      <c r="BB18" s="251" t="s">
        <v>38</v>
      </c>
      <c r="BC18" s="251" t="s">
        <v>38</v>
      </c>
      <c r="BD18" s="252" t="s">
        <v>38</v>
      </c>
      <c r="BE18" s="244"/>
    </row>
    <row r="19" spans="2:57" s="7" customFormat="1" ht="15.75">
      <c r="B19" s="244"/>
      <c r="C19" s="244"/>
      <c r="D19" s="254" t="s">
        <v>26</v>
      </c>
      <c r="E19" s="255"/>
      <c r="F19" s="256"/>
      <c r="G19" s="257"/>
      <c r="H19" s="258"/>
      <c r="I19" s="259"/>
      <c r="J19" s="260"/>
      <c r="K19" s="260">
        <v>18</v>
      </c>
      <c r="L19" s="260"/>
      <c r="M19" s="261"/>
      <c r="N19" s="259"/>
      <c r="O19" s="260"/>
      <c r="P19" s="260"/>
      <c r="Q19" s="260"/>
      <c r="R19" s="261"/>
      <c r="S19" s="259"/>
      <c r="T19" s="260"/>
      <c r="U19" s="260"/>
      <c r="V19" s="261"/>
      <c r="W19" s="262" t="s">
        <v>44</v>
      </c>
      <c r="X19" s="262" t="s">
        <v>44</v>
      </c>
      <c r="Y19" s="262" t="s">
        <v>38</v>
      </c>
      <c r="Z19" s="262" t="s">
        <v>38</v>
      </c>
      <c r="AA19" s="263"/>
      <c r="AB19" s="259"/>
      <c r="AC19" s="260"/>
      <c r="AD19" s="260"/>
      <c r="AE19" s="261"/>
      <c r="AF19" s="259"/>
      <c r="AG19" s="260">
        <v>18</v>
      </c>
      <c r="AH19" s="264"/>
      <c r="AI19" s="265"/>
      <c r="AJ19" s="266"/>
      <c r="AK19" s="267"/>
      <c r="AL19" s="267"/>
      <c r="AM19" s="265"/>
      <c r="AN19" s="268"/>
      <c r="AO19" s="262"/>
      <c r="AP19" s="262"/>
      <c r="AQ19" s="263"/>
      <c r="AR19" s="268"/>
      <c r="AS19" s="262" t="s">
        <v>44</v>
      </c>
      <c r="AT19" s="262" t="s">
        <v>44</v>
      </c>
      <c r="AU19" s="262" t="s">
        <v>38</v>
      </c>
      <c r="AV19" s="268" t="s">
        <v>38</v>
      </c>
      <c r="AW19" s="269" t="s">
        <v>38</v>
      </c>
      <c r="AX19" s="260" t="s">
        <v>38</v>
      </c>
      <c r="AY19" s="269" t="s">
        <v>38</v>
      </c>
      <c r="AZ19" s="270" t="s">
        <v>38</v>
      </c>
      <c r="BA19" s="260" t="s">
        <v>38</v>
      </c>
      <c r="BB19" s="260" t="s">
        <v>38</v>
      </c>
      <c r="BC19" s="260" t="s">
        <v>38</v>
      </c>
      <c r="BD19" s="271" t="s">
        <v>38</v>
      </c>
      <c r="BE19" s="244"/>
    </row>
    <row r="20" spans="4:59" s="7" customFormat="1" ht="15.75" thickBot="1">
      <c r="D20" s="272" t="s">
        <v>24</v>
      </c>
      <c r="E20" s="273"/>
      <c r="F20" s="274"/>
      <c r="G20" s="275"/>
      <c r="H20" s="276"/>
      <c r="I20" s="277"/>
      <c r="J20" s="278"/>
      <c r="K20" s="278">
        <v>18</v>
      </c>
      <c r="L20" s="278"/>
      <c r="M20" s="279"/>
      <c r="N20" s="277"/>
      <c r="O20" s="278"/>
      <c r="P20" s="278"/>
      <c r="Q20" s="278"/>
      <c r="R20" s="279"/>
      <c r="S20" s="277"/>
      <c r="T20" s="278"/>
      <c r="U20" s="278"/>
      <c r="V20" s="279"/>
      <c r="W20" s="277" t="s">
        <v>44</v>
      </c>
      <c r="X20" s="278" t="s">
        <v>44</v>
      </c>
      <c r="Y20" s="280" t="s">
        <v>38</v>
      </c>
      <c r="Z20" s="280" t="s">
        <v>38</v>
      </c>
      <c r="AA20" s="281"/>
      <c r="AB20" s="277"/>
      <c r="AC20" s="278"/>
      <c r="AD20" s="278"/>
      <c r="AE20" s="279"/>
      <c r="AF20" s="277"/>
      <c r="AG20" s="278">
        <v>9</v>
      </c>
      <c r="AH20" s="282"/>
      <c r="AI20" s="279"/>
      <c r="AJ20" s="283" t="s">
        <v>44</v>
      </c>
      <c r="AK20" s="278" t="s">
        <v>42</v>
      </c>
      <c r="AL20" s="278" t="s">
        <v>42</v>
      </c>
      <c r="AM20" s="279" t="s">
        <v>42</v>
      </c>
      <c r="AN20" s="283" t="s">
        <v>42</v>
      </c>
      <c r="AO20" s="278" t="s">
        <v>42</v>
      </c>
      <c r="AP20" s="278" t="s">
        <v>40</v>
      </c>
      <c r="AQ20" s="284" t="s">
        <v>40</v>
      </c>
      <c r="AR20" s="283" t="s">
        <v>40</v>
      </c>
      <c r="AS20" s="278" t="s">
        <v>40</v>
      </c>
      <c r="AT20" s="278" t="s">
        <v>228</v>
      </c>
      <c r="AU20" s="279" t="s">
        <v>228</v>
      </c>
      <c r="AV20" s="277"/>
      <c r="AW20" s="284"/>
      <c r="AX20" s="278"/>
      <c r="AY20" s="279"/>
      <c r="AZ20" s="277"/>
      <c r="BA20" s="284"/>
      <c r="BB20" s="278"/>
      <c r="BC20" s="278"/>
      <c r="BD20" s="279"/>
      <c r="BE20" s="285"/>
      <c r="BF20" s="285"/>
      <c r="BG20" s="285"/>
    </row>
    <row r="21" spans="5:40" s="53" customFormat="1" ht="15.75">
      <c r="E21" s="56" t="s">
        <v>46</v>
      </c>
      <c r="F21" s="111"/>
      <c r="G21" s="111"/>
      <c r="H21" s="111"/>
      <c r="I21" s="59"/>
      <c r="J21" s="54" t="s">
        <v>45</v>
      </c>
      <c r="K21" s="54"/>
      <c r="L21" s="54"/>
      <c r="M21" s="58" t="s">
        <v>44</v>
      </c>
      <c r="N21" s="54" t="s">
        <v>43</v>
      </c>
      <c r="O21" s="54"/>
      <c r="P21" s="54"/>
      <c r="R21" s="58" t="s">
        <v>42</v>
      </c>
      <c r="S21" s="54" t="s">
        <v>41</v>
      </c>
      <c r="T21" s="54"/>
      <c r="U21" s="54"/>
      <c r="V21" s="58" t="s">
        <v>40</v>
      </c>
      <c r="W21" s="734" t="s">
        <v>39</v>
      </c>
      <c r="X21" s="735"/>
      <c r="Y21" s="735"/>
      <c r="Z21" s="735"/>
      <c r="AA21" s="735"/>
      <c r="AB21" s="736"/>
      <c r="AC21" s="58" t="s">
        <v>228</v>
      </c>
      <c r="AD21" s="734" t="s">
        <v>230</v>
      </c>
      <c r="AE21" s="735"/>
      <c r="AF21" s="735"/>
      <c r="AG21" s="735"/>
      <c r="AH21" s="735"/>
      <c r="AI21" s="735"/>
      <c r="AJ21" s="735"/>
      <c r="AK21" s="735"/>
      <c r="AL21" s="736"/>
      <c r="AM21" s="57" t="s">
        <v>38</v>
      </c>
      <c r="AN21" s="53" t="s">
        <v>37</v>
      </c>
    </row>
    <row r="22" spans="1:54" s="53" customFormat="1" ht="5.25" customHeight="1">
      <c r="A22" s="56"/>
      <c r="C22" s="111"/>
      <c r="D22" s="111"/>
      <c r="E22" s="111"/>
      <c r="F22" s="54"/>
      <c r="G22" s="54"/>
      <c r="H22" s="54"/>
      <c r="I22" s="48"/>
      <c r="J22" s="48"/>
      <c r="AB22" s="54"/>
      <c r="AC22" s="54"/>
      <c r="AE22" s="54"/>
      <c r="AF22" s="54"/>
      <c r="AH22" s="49"/>
      <c r="AI22" s="54"/>
      <c r="AJ22" s="54"/>
      <c r="AK22" s="54"/>
      <c r="AL22" s="54"/>
      <c r="AM22" s="54"/>
      <c r="AN22" s="55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</row>
    <row r="23" spans="3:57" s="50" customFormat="1" ht="20.25" customHeight="1" thickBot="1">
      <c r="C23" s="104"/>
      <c r="D23" s="759" t="s">
        <v>75</v>
      </c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V23" s="103"/>
      <c r="W23" s="103"/>
      <c r="X23" s="647" t="s">
        <v>74</v>
      </c>
      <c r="Y23" s="647"/>
      <c r="Z23" s="647"/>
      <c r="AA23" s="647"/>
      <c r="AB23" s="647"/>
      <c r="AC23" s="647"/>
      <c r="AD23" s="647"/>
      <c r="AE23" s="647"/>
      <c r="AF23" s="647"/>
      <c r="AG23" s="647"/>
      <c r="AH23" s="52"/>
      <c r="AI23" s="51"/>
      <c r="AJ23" s="51"/>
      <c r="AK23" s="51"/>
      <c r="AL23" s="51"/>
      <c r="AM23" s="705" t="s">
        <v>93</v>
      </c>
      <c r="AN23" s="705"/>
      <c r="AO23" s="705"/>
      <c r="AP23" s="705"/>
      <c r="AQ23" s="705"/>
      <c r="AR23" s="705"/>
      <c r="AS23" s="705"/>
      <c r="AT23" s="705"/>
      <c r="AU23" s="705"/>
      <c r="AV23" s="705"/>
      <c r="AW23" s="705"/>
      <c r="AX23" s="705"/>
      <c r="AY23" s="705"/>
      <c r="AZ23" s="705"/>
      <c r="BA23" s="705"/>
      <c r="BB23" s="705"/>
      <c r="BC23" s="705"/>
      <c r="BD23" s="705"/>
      <c r="BE23" s="705"/>
    </row>
    <row r="24" spans="4:56" s="50" customFormat="1" ht="22.5" customHeight="1">
      <c r="D24" s="706" t="s">
        <v>36</v>
      </c>
      <c r="E24" s="708" t="s">
        <v>77</v>
      </c>
      <c r="F24" s="709"/>
      <c r="G24" s="712" t="s">
        <v>76</v>
      </c>
      <c r="H24" s="713"/>
      <c r="I24" s="716" t="s">
        <v>35</v>
      </c>
      <c r="J24" s="713"/>
      <c r="K24" s="716" t="s">
        <v>237</v>
      </c>
      <c r="L24" s="713"/>
      <c r="M24" s="716" t="s">
        <v>4</v>
      </c>
      <c r="N24" s="712"/>
      <c r="O24" s="713"/>
      <c r="P24" s="718" t="s">
        <v>34</v>
      </c>
      <c r="Q24" s="719"/>
      <c r="R24" s="721" t="s">
        <v>33</v>
      </c>
      <c r="S24" s="722"/>
      <c r="W24" s="725" t="s">
        <v>32</v>
      </c>
      <c r="X24" s="726"/>
      <c r="Y24" s="726"/>
      <c r="Z24" s="726"/>
      <c r="AA24" s="726"/>
      <c r="AB24" s="727"/>
      <c r="AC24" s="697" t="s">
        <v>28</v>
      </c>
      <c r="AD24" s="697"/>
      <c r="AE24" s="697"/>
      <c r="AF24" s="699" t="s">
        <v>31</v>
      </c>
      <c r="AG24" s="700"/>
      <c r="AH24" s="701"/>
      <c r="AI24" s="51"/>
      <c r="AJ24" s="51"/>
      <c r="AK24" s="51"/>
      <c r="AL24" s="699" t="s">
        <v>30</v>
      </c>
      <c r="AM24" s="700"/>
      <c r="AN24" s="700"/>
      <c r="AO24" s="700"/>
      <c r="AP24" s="700"/>
      <c r="AQ24" s="700"/>
      <c r="AR24" s="700"/>
      <c r="AS24" s="701"/>
      <c r="AT24" s="687" t="s">
        <v>29</v>
      </c>
      <c r="AU24" s="688"/>
      <c r="AV24" s="688"/>
      <c r="AW24" s="688"/>
      <c r="AX24" s="688"/>
      <c r="AY24" s="688"/>
      <c r="AZ24" s="688"/>
      <c r="BA24" s="688"/>
      <c r="BB24" s="689"/>
      <c r="BC24" s="693" t="s">
        <v>28</v>
      </c>
      <c r="BD24" s="694"/>
    </row>
    <row r="25" spans="4:56" s="50" customFormat="1" ht="18" customHeight="1" thickBot="1">
      <c r="D25" s="707"/>
      <c r="E25" s="710"/>
      <c r="F25" s="711"/>
      <c r="G25" s="714"/>
      <c r="H25" s="715"/>
      <c r="I25" s="717"/>
      <c r="J25" s="715"/>
      <c r="K25" s="717"/>
      <c r="L25" s="715"/>
      <c r="M25" s="717"/>
      <c r="N25" s="714"/>
      <c r="O25" s="715"/>
      <c r="P25" s="720"/>
      <c r="Q25" s="720"/>
      <c r="R25" s="723"/>
      <c r="S25" s="724"/>
      <c r="W25" s="728"/>
      <c r="X25" s="729"/>
      <c r="Y25" s="729"/>
      <c r="Z25" s="729"/>
      <c r="AA25" s="729"/>
      <c r="AB25" s="730"/>
      <c r="AC25" s="698"/>
      <c r="AD25" s="698"/>
      <c r="AE25" s="698"/>
      <c r="AF25" s="702"/>
      <c r="AG25" s="703"/>
      <c r="AH25" s="704"/>
      <c r="AI25" s="51"/>
      <c r="AJ25" s="51"/>
      <c r="AK25" s="51"/>
      <c r="AL25" s="702"/>
      <c r="AM25" s="703"/>
      <c r="AN25" s="703"/>
      <c r="AO25" s="703"/>
      <c r="AP25" s="703"/>
      <c r="AQ25" s="703"/>
      <c r="AR25" s="703"/>
      <c r="AS25" s="704"/>
      <c r="AT25" s="690"/>
      <c r="AU25" s="691"/>
      <c r="AV25" s="691"/>
      <c r="AW25" s="691"/>
      <c r="AX25" s="691"/>
      <c r="AY25" s="691"/>
      <c r="AZ25" s="691"/>
      <c r="BA25" s="691"/>
      <c r="BB25" s="692"/>
      <c r="BC25" s="695"/>
      <c r="BD25" s="696"/>
    </row>
    <row r="26" spans="4:56" s="50" customFormat="1" ht="15.75" thickBot="1">
      <c r="D26" s="163" t="s">
        <v>27</v>
      </c>
      <c r="E26" s="681">
        <v>36</v>
      </c>
      <c r="F26" s="682"/>
      <c r="G26" s="683">
        <v>4</v>
      </c>
      <c r="H26" s="684"/>
      <c r="I26" s="685"/>
      <c r="J26" s="685"/>
      <c r="K26" s="674"/>
      <c r="L26" s="675"/>
      <c r="M26" s="674"/>
      <c r="N26" s="686"/>
      <c r="O26" s="675"/>
      <c r="P26" s="643">
        <v>12</v>
      </c>
      <c r="Q26" s="644"/>
      <c r="R26" s="674">
        <f>SUM(E26:Q26)</f>
        <v>52</v>
      </c>
      <c r="S26" s="675"/>
      <c r="T26" s="53"/>
      <c r="U26" s="53"/>
      <c r="V26" s="53"/>
      <c r="W26" s="769" t="s">
        <v>229</v>
      </c>
      <c r="X26" s="770"/>
      <c r="Y26" s="770"/>
      <c r="Z26" s="770"/>
      <c r="AA26" s="770"/>
      <c r="AB26" s="771"/>
      <c r="AC26" s="642" t="s">
        <v>305</v>
      </c>
      <c r="AD26" s="652"/>
      <c r="AE26" s="653"/>
      <c r="AF26" s="642" t="s">
        <v>92</v>
      </c>
      <c r="AG26" s="652"/>
      <c r="AH26" s="653"/>
      <c r="AI26" s="54"/>
      <c r="AJ26" s="54"/>
      <c r="AK26" s="54"/>
      <c r="AL26" s="649" t="s">
        <v>4</v>
      </c>
      <c r="AM26" s="650"/>
      <c r="AN26" s="650"/>
      <c r="AO26" s="650"/>
      <c r="AP26" s="650"/>
      <c r="AQ26" s="650"/>
      <c r="AR26" s="650"/>
      <c r="AS26" s="651"/>
      <c r="AT26" s="676" t="s">
        <v>133</v>
      </c>
      <c r="AU26" s="677"/>
      <c r="AV26" s="677"/>
      <c r="AW26" s="677"/>
      <c r="AX26" s="677"/>
      <c r="AY26" s="677"/>
      <c r="AZ26" s="677"/>
      <c r="BA26" s="677"/>
      <c r="BB26" s="678"/>
      <c r="BC26" s="1013">
        <v>6</v>
      </c>
      <c r="BD26" s="1014"/>
    </row>
    <row r="27" spans="4:56" s="50" customFormat="1" ht="16.5" thickBot="1">
      <c r="D27" s="174" t="s">
        <v>26</v>
      </c>
      <c r="E27" s="681">
        <v>36</v>
      </c>
      <c r="F27" s="682"/>
      <c r="G27" s="683">
        <v>4</v>
      </c>
      <c r="H27" s="684"/>
      <c r="I27" s="685"/>
      <c r="J27" s="685"/>
      <c r="K27" s="674"/>
      <c r="L27" s="675"/>
      <c r="M27" s="674"/>
      <c r="N27" s="686"/>
      <c r="O27" s="675"/>
      <c r="P27" s="643">
        <v>12</v>
      </c>
      <c r="Q27" s="644"/>
      <c r="R27" s="674">
        <f>SUM(E27:Q27)</f>
        <v>52</v>
      </c>
      <c r="S27" s="675"/>
      <c r="T27" s="53"/>
      <c r="U27" s="53"/>
      <c r="V27" s="53"/>
      <c r="W27" s="53"/>
      <c r="X27" s="53"/>
      <c r="Y27" s="53"/>
      <c r="Z27" s="53"/>
      <c r="AA27" s="53"/>
      <c r="AB27" s="54"/>
      <c r="AC27" s="54"/>
      <c r="AD27" s="53"/>
      <c r="AE27" s="53"/>
      <c r="AF27" s="53"/>
      <c r="AG27" s="53"/>
      <c r="AH27" s="53"/>
      <c r="AI27" s="54"/>
      <c r="AJ27" s="54"/>
      <c r="AK27" s="54"/>
      <c r="AL27" s="648"/>
      <c r="AM27" s="648"/>
      <c r="AN27" s="648"/>
      <c r="AO27" s="648"/>
      <c r="AP27" s="648"/>
      <c r="AQ27" s="648"/>
      <c r="AR27" s="648"/>
      <c r="AS27" s="648"/>
      <c r="AT27" s="660"/>
      <c r="AU27" s="660"/>
      <c r="AV27" s="660"/>
      <c r="AW27" s="660"/>
      <c r="AX27" s="660"/>
      <c r="AY27" s="660"/>
      <c r="AZ27" s="660"/>
      <c r="BA27" s="660"/>
      <c r="BB27" s="660"/>
      <c r="BC27" s="661"/>
      <c r="BD27" s="661"/>
    </row>
    <row r="28" spans="2:54" s="43" customFormat="1" ht="15.75" thickBot="1">
      <c r="B28" s="48"/>
      <c r="C28" s="48"/>
      <c r="D28" s="190" t="s">
        <v>24</v>
      </c>
      <c r="E28" s="630" t="s">
        <v>90</v>
      </c>
      <c r="F28" s="631"/>
      <c r="G28" s="630">
        <v>3</v>
      </c>
      <c r="H28" s="631"/>
      <c r="I28" s="641">
        <v>5</v>
      </c>
      <c r="J28" s="641"/>
      <c r="K28" s="630">
        <v>2</v>
      </c>
      <c r="L28" s="631"/>
      <c r="M28" s="630">
        <v>4</v>
      </c>
      <c r="N28" s="641"/>
      <c r="O28" s="631"/>
      <c r="P28" s="630">
        <v>2</v>
      </c>
      <c r="Q28" s="631"/>
      <c r="R28" s="642" t="s">
        <v>91</v>
      </c>
      <c r="S28" s="631"/>
      <c r="T28" s="49"/>
      <c r="U28" s="49"/>
      <c r="V28" s="49"/>
      <c r="W28" s="49"/>
      <c r="X28" s="646" t="s">
        <v>22</v>
      </c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8"/>
    </row>
    <row r="29" spans="3:55" s="43" customFormat="1" ht="7.5" customHeight="1" thickBot="1">
      <c r="C29" s="47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647"/>
      <c r="Y29" s="647"/>
      <c r="Z29" s="647"/>
      <c r="AA29" s="647"/>
      <c r="AB29" s="647"/>
      <c r="AC29" s="647"/>
      <c r="AD29" s="647"/>
      <c r="AE29" s="647"/>
      <c r="AF29" s="647"/>
      <c r="AG29" s="647"/>
      <c r="AH29" s="647"/>
      <c r="AI29" s="647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48"/>
      <c r="BC29" s="47"/>
    </row>
    <row r="30" spans="3:56" s="161" customFormat="1" ht="35.25" customHeight="1" thickBot="1">
      <c r="C30" s="44"/>
      <c r="D30" s="44"/>
      <c r="E30" s="601" t="s">
        <v>21</v>
      </c>
      <c r="F30" s="602"/>
      <c r="G30" s="603"/>
      <c r="H30" s="610" t="s">
        <v>20</v>
      </c>
      <c r="I30" s="611"/>
      <c r="J30" s="611"/>
      <c r="K30" s="611"/>
      <c r="L30" s="611"/>
      <c r="M30" s="611"/>
      <c r="N30" s="611"/>
      <c r="O30" s="611"/>
      <c r="P30" s="611"/>
      <c r="Q30" s="611"/>
      <c r="R30" s="611"/>
      <c r="S30" s="611"/>
      <c r="T30" s="611"/>
      <c r="U30" s="612"/>
      <c r="V30" s="619" t="s">
        <v>172</v>
      </c>
      <c r="W30" s="620"/>
      <c r="X30" s="620"/>
      <c r="Y30" s="620"/>
      <c r="Z30" s="620"/>
      <c r="AA30" s="620"/>
      <c r="AB30" s="620"/>
      <c r="AC30" s="621"/>
      <c r="AD30" s="622" t="s">
        <v>19</v>
      </c>
      <c r="AE30" s="623"/>
      <c r="AF30" s="628" t="s">
        <v>73</v>
      </c>
      <c r="AG30" s="628"/>
      <c r="AH30" s="628"/>
      <c r="AI30" s="628"/>
      <c r="AJ30" s="628"/>
      <c r="AK30" s="628"/>
      <c r="AL30" s="628"/>
      <c r="AM30" s="628"/>
      <c r="AN30" s="628"/>
      <c r="AO30" s="629"/>
      <c r="AP30" s="654" t="s">
        <v>18</v>
      </c>
      <c r="AQ30" s="655"/>
      <c r="AR30" s="662" t="s">
        <v>17</v>
      </c>
      <c r="AS30" s="663"/>
      <c r="AT30" s="663"/>
      <c r="AU30" s="663"/>
      <c r="AV30" s="663"/>
      <c r="AW30" s="663"/>
      <c r="AX30" s="663"/>
      <c r="AY30" s="663"/>
      <c r="AZ30" s="663"/>
      <c r="BA30" s="663"/>
      <c r="BB30" s="663"/>
      <c r="BC30" s="664"/>
      <c r="BD30" s="160"/>
    </row>
    <row r="31" spans="3:56" s="43" customFormat="1" ht="21" thickBot="1">
      <c r="C31" s="44"/>
      <c r="D31" s="44"/>
      <c r="E31" s="604"/>
      <c r="F31" s="605"/>
      <c r="G31" s="606"/>
      <c r="H31" s="613"/>
      <c r="I31" s="614"/>
      <c r="J31" s="614"/>
      <c r="K31" s="614"/>
      <c r="L31" s="614"/>
      <c r="M31" s="614"/>
      <c r="N31" s="614"/>
      <c r="O31" s="614"/>
      <c r="P31" s="614"/>
      <c r="Q31" s="614"/>
      <c r="R31" s="614"/>
      <c r="S31" s="614"/>
      <c r="T31" s="614"/>
      <c r="U31" s="615"/>
      <c r="V31" s="632" t="s">
        <v>16</v>
      </c>
      <c r="W31" s="633"/>
      <c r="X31" s="632" t="s">
        <v>15</v>
      </c>
      <c r="Y31" s="633"/>
      <c r="Z31" s="785" t="s">
        <v>173</v>
      </c>
      <c r="AA31" s="786"/>
      <c r="AB31" s="789" t="s">
        <v>174</v>
      </c>
      <c r="AC31" s="790"/>
      <c r="AD31" s="624"/>
      <c r="AE31" s="625"/>
      <c r="AF31" s="636" t="s">
        <v>14</v>
      </c>
      <c r="AG31" s="588"/>
      <c r="AH31" s="639" t="s">
        <v>13</v>
      </c>
      <c r="AI31" s="639"/>
      <c r="AJ31" s="639"/>
      <c r="AK31" s="639"/>
      <c r="AL31" s="639"/>
      <c r="AM31" s="639"/>
      <c r="AN31" s="639"/>
      <c r="AO31" s="640"/>
      <c r="AP31" s="656"/>
      <c r="AQ31" s="657"/>
      <c r="AR31" s="665"/>
      <c r="AS31" s="666"/>
      <c r="AT31" s="666"/>
      <c r="AU31" s="666"/>
      <c r="AV31" s="666"/>
      <c r="AW31" s="666"/>
      <c r="AX31" s="666"/>
      <c r="AY31" s="666"/>
      <c r="AZ31" s="666"/>
      <c r="BA31" s="666"/>
      <c r="BB31" s="666"/>
      <c r="BC31" s="667"/>
      <c r="BD31" s="46"/>
    </row>
    <row r="32" spans="3:56" s="43" customFormat="1" ht="18" customHeight="1" thickBot="1">
      <c r="C32" s="44"/>
      <c r="D32" s="44"/>
      <c r="E32" s="604"/>
      <c r="F32" s="605"/>
      <c r="G32" s="606"/>
      <c r="H32" s="613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615"/>
      <c r="V32" s="632"/>
      <c r="W32" s="633"/>
      <c r="X32" s="632"/>
      <c r="Y32" s="633"/>
      <c r="Z32" s="785"/>
      <c r="AA32" s="786"/>
      <c r="AB32" s="789"/>
      <c r="AC32" s="790"/>
      <c r="AD32" s="624"/>
      <c r="AE32" s="625"/>
      <c r="AF32" s="637"/>
      <c r="AG32" s="588"/>
      <c r="AH32" s="668" t="s">
        <v>3</v>
      </c>
      <c r="AI32" s="669"/>
      <c r="AJ32" s="581" t="s">
        <v>12</v>
      </c>
      <c r="AK32" s="582"/>
      <c r="AL32" s="583"/>
      <c r="AM32" s="583"/>
      <c r="AN32" s="583"/>
      <c r="AO32" s="584"/>
      <c r="AP32" s="656"/>
      <c r="AQ32" s="657"/>
      <c r="AR32" s="569">
        <v>1</v>
      </c>
      <c r="AS32" s="570"/>
      <c r="AT32" s="570"/>
      <c r="AU32" s="571"/>
      <c r="AV32" s="569">
        <v>2</v>
      </c>
      <c r="AW32" s="570"/>
      <c r="AX32" s="570"/>
      <c r="AY32" s="571"/>
      <c r="AZ32" s="569">
        <v>3</v>
      </c>
      <c r="BA32" s="570"/>
      <c r="BB32" s="570"/>
      <c r="BC32" s="571"/>
      <c r="BD32" s="45"/>
    </row>
    <row r="33" spans="3:56" s="43" customFormat="1" ht="21.75" customHeight="1" thickBot="1">
      <c r="C33" s="44"/>
      <c r="D33" s="44"/>
      <c r="E33" s="604"/>
      <c r="F33" s="605"/>
      <c r="G33" s="606"/>
      <c r="H33" s="613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5"/>
      <c r="V33" s="632"/>
      <c r="W33" s="633"/>
      <c r="X33" s="632"/>
      <c r="Y33" s="633"/>
      <c r="Z33" s="785"/>
      <c r="AA33" s="786"/>
      <c r="AB33" s="789"/>
      <c r="AC33" s="790"/>
      <c r="AD33" s="624"/>
      <c r="AE33" s="625"/>
      <c r="AF33" s="637"/>
      <c r="AG33" s="588"/>
      <c r="AH33" s="670"/>
      <c r="AI33" s="671"/>
      <c r="AJ33" s="585" t="s">
        <v>11</v>
      </c>
      <c r="AK33" s="586"/>
      <c r="AL33" s="591" t="s">
        <v>9</v>
      </c>
      <c r="AM33" s="592"/>
      <c r="AN33" s="597" t="s">
        <v>10</v>
      </c>
      <c r="AO33" s="586"/>
      <c r="AP33" s="656"/>
      <c r="AQ33" s="657"/>
      <c r="AR33" s="569" t="s">
        <v>8</v>
      </c>
      <c r="AS33" s="570"/>
      <c r="AT33" s="570"/>
      <c r="AU33" s="570"/>
      <c r="AV33" s="570"/>
      <c r="AW33" s="570"/>
      <c r="AX33" s="570"/>
      <c r="AY33" s="570"/>
      <c r="AZ33" s="570"/>
      <c r="BA33" s="570"/>
      <c r="BB33" s="570"/>
      <c r="BC33" s="571"/>
      <c r="BD33" s="45"/>
    </row>
    <row r="34" spans="3:56" s="43" customFormat="1" ht="17.25" customHeight="1" thickBot="1">
      <c r="C34" s="44"/>
      <c r="D34" s="44"/>
      <c r="E34" s="604"/>
      <c r="F34" s="605"/>
      <c r="G34" s="606"/>
      <c r="H34" s="613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5"/>
      <c r="V34" s="632"/>
      <c r="W34" s="633"/>
      <c r="X34" s="632"/>
      <c r="Y34" s="633"/>
      <c r="Z34" s="785"/>
      <c r="AA34" s="786"/>
      <c r="AB34" s="789"/>
      <c r="AC34" s="790"/>
      <c r="AD34" s="624"/>
      <c r="AE34" s="625"/>
      <c r="AF34" s="637"/>
      <c r="AG34" s="588"/>
      <c r="AH34" s="670"/>
      <c r="AI34" s="671"/>
      <c r="AJ34" s="587"/>
      <c r="AK34" s="588"/>
      <c r="AL34" s="593"/>
      <c r="AM34" s="594"/>
      <c r="AN34" s="587"/>
      <c r="AO34" s="588"/>
      <c r="AP34" s="656"/>
      <c r="AQ34" s="657"/>
      <c r="AR34" s="567">
        <v>1</v>
      </c>
      <c r="AS34" s="568"/>
      <c r="AT34" s="580">
        <v>2</v>
      </c>
      <c r="AU34" s="568"/>
      <c r="AV34" s="567">
        <v>3</v>
      </c>
      <c r="AW34" s="568"/>
      <c r="AX34" s="580">
        <v>4</v>
      </c>
      <c r="AY34" s="568"/>
      <c r="AZ34" s="567">
        <v>5</v>
      </c>
      <c r="BA34" s="568"/>
      <c r="BB34" s="580">
        <v>6</v>
      </c>
      <c r="BC34" s="568"/>
      <c r="BD34" s="45"/>
    </row>
    <row r="35" spans="3:56" s="43" customFormat="1" ht="24" customHeight="1" thickBot="1">
      <c r="C35" s="44"/>
      <c r="D35" s="44"/>
      <c r="E35" s="604"/>
      <c r="F35" s="605"/>
      <c r="G35" s="606"/>
      <c r="H35" s="613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5"/>
      <c r="V35" s="632"/>
      <c r="W35" s="633"/>
      <c r="X35" s="632"/>
      <c r="Y35" s="633"/>
      <c r="Z35" s="785"/>
      <c r="AA35" s="786"/>
      <c r="AB35" s="789"/>
      <c r="AC35" s="790"/>
      <c r="AD35" s="624"/>
      <c r="AE35" s="625"/>
      <c r="AF35" s="637"/>
      <c r="AG35" s="588"/>
      <c r="AH35" s="670"/>
      <c r="AI35" s="671"/>
      <c r="AJ35" s="587"/>
      <c r="AK35" s="588"/>
      <c r="AL35" s="593"/>
      <c r="AM35" s="594"/>
      <c r="AN35" s="587"/>
      <c r="AO35" s="588"/>
      <c r="AP35" s="656"/>
      <c r="AQ35" s="657"/>
      <c r="AR35" s="569" t="s">
        <v>7</v>
      </c>
      <c r="AS35" s="570"/>
      <c r="AT35" s="570"/>
      <c r="AU35" s="570"/>
      <c r="AV35" s="570"/>
      <c r="AW35" s="570"/>
      <c r="AX35" s="570"/>
      <c r="AY35" s="570"/>
      <c r="AZ35" s="570"/>
      <c r="BA35" s="570"/>
      <c r="BB35" s="570"/>
      <c r="BC35" s="571"/>
      <c r="BD35" s="45"/>
    </row>
    <row r="36" spans="3:56" s="43" customFormat="1" ht="19.5" customHeight="1" thickBot="1">
      <c r="C36" s="44"/>
      <c r="D36" s="44"/>
      <c r="E36" s="607"/>
      <c r="F36" s="608"/>
      <c r="G36" s="609"/>
      <c r="H36" s="616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7"/>
      <c r="U36" s="618"/>
      <c r="V36" s="634"/>
      <c r="W36" s="635"/>
      <c r="X36" s="634"/>
      <c r="Y36" s="635"/>
      <c r="Z36" s="787"/>
      <c r="AA36" s="788"/>
      <c r="AB36" s="791"/>
      <c r="AC36" s="792"/>
      <c r="AD36" s="626"/>
      <c r="AE36" s="627"/>
      <c r="AF36" s="638"/>
      <c r="AG36" s="590"/>
      <c r="AH36" s="672"/>
      <c r="AI36" s="673"/>
      <c r="AJ36" s="589"/>
      <c r="AK36" s="590"/>
      <c r="AL36" s="595"/>
      <c r="AM36" s="596"/>
      <c r="AN36" s="589"/>
      <c r="AO36" s="590"/>
      <c r="AP36" s="658"/>
      <c r="AQ36" s="659"/>
      <c r="AR36" s="572">
        <v>18</v>
      </c>
      <c r="AS36" s="573"/>
      <c r="AT36" s="574">
        <v>18</v>
      </c>
      <c r="AU36" s="573"/>
      <c r="AV36" s="572">
        <v>18</v>
      </c>
      <c r="AW36" s="573"/>
      <c r="AX36" s="574">
        <v>18</v>
      </c>
      <c r="AY36" s="573"/>
      <c r="AZ36" s="572">
        <v>18</v>
      </c>
      <c r="BA36" s="573"/>
      <c r="BB36" s="574">
        <v>9</v>
      </c>
      <c r="BC36" s="575"/>
      <c r="BD36" s="45"/>
    </row>
    <row r="37" spans="5:55" s="42" customFormat="1" ht="13.5" customHeight="1" thickBot="1">
      <c r="E37" s="561">
        <v>1</v>
      </c>
      <c r="F37" s="562"/>
      <c r="G37" s="563"/>
      <c r="H37" s="564">
        <v>2</v>
      </c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6"/>
      <c r="V37" s="556">
        <v>3</v>
      </c>
      <c r="W37" s="557"/>
      <c r="X37" s="556">
        <v>4</v>
      </c>
      <c r="Y37" s="557"/>
      <c r="Z37" s="556">
        <v>5</v>
      </c>
      <c r="AA37" s="557"/>
      <c r="AB37" s="556">
        <v>6</v>
      </c>
      <c r="AC37" s="557"/>
      <c r="AD37" s="556">
        <v>7</v>
      </c>
      <c r="AE37" s="557"/>
      <c r="AF37" s="556">
        <v>8</v>
      </c>
      <c r="AG37" s="557"/>
      <c r="AH37" s="556">
        <v>9</v>
      </c>
      <c r="AI37" s="557"/>
      <c r="AJ37" s="556">
        <v>10</v>
      </c>
      <c r="AK37" s="557"/>
      <c r="AL37" s="556">
        <v>11</v>
      </c>
      <c r="AM37" s="557"/>
      <c r="AN37" s="556">
        <v>12</v>
      </c>
      <c r="AO37" s="557"/>
      <c r="AP37" s="556">
        <v>13</v>
      </c>
      <c r="AQ37" s="557"/>
      <c r="AR37" s="556">
        <v>14</v>
      </c>
      <c r="AS37" s="557"/>
      <c r="AT37" s="556">
        <v>15</v>
      </c>
      <c r="AU37" s="557"/>
      <c r="AV37" s="556">
        <v>16</v>
      </c>
      <c r="AW37" s="557"/>
      <c r="AX37" s="556">
        <v>17</v>
      </c>
      <c r="AY37" s="557"/>
      <c r="AZ37" s="556">
        <v>18</v>
      </c>
      <c r="BA37" s="557"/>
      <c r="BB37" s="556">
        <v>19</v>
      </c>
      <c r="BC37" s="557"/>
    </row>
    <row r="38" spans="5:55" s="42" customFormat="1" ht="21" thickBot="1">
      <c r="E38" s="412" t="s">
        <v>134</v>
      </c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3"/>
      <c r="AN38" s="413"/>
      <c r="AO38" s="413"/>
      <c r="AP38" s="413"/>
      <c r="AQ38" s="413"/>
      <c r="AR38" s="413"/>
      <c r="AS38" s="413"/>
      <c r="AT38" s="413"/>
      <c r="AU38" s="413"/>
      <c r="AV38" s="413"/>
      <c r="AW38" s="413"/>
      <c r="AX38" s="413"/>
      <c r="AY38" s="413"/>
      <c r="AZ38" s="413"/>
      <c r="BA38" s="413"/>
      <c r="BB38" s="413"/>
      <c r="BC38" s="415"/>
    </row>
    <row r="39" spans="5:55" s="9" customFormat="1" ht="21" customHeight="1" thickBot="1">
      <c r="E39" s="412" t="s">
        <v>135</v>
      </c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413"/>
      <c r="AZ39" s="413"/>
      <c r="BA39" s="413"/>
      <c r="BB39" s="413"/>
      <c r="BC39" s="415"/>
    </row>
    <row r="40" spans="5:55" s="240" customFormat="1" ht="20.25" customHeight="1">
      <c r="E40" s="831" t="s">
        <v>263</v>
      </c>
      <c r="F40" s="832"/>
      <c r="G40" s="833"/>
      <c r="H40" s="824" t="s">
        <v>330</v>
      </c>
      <c r="I40" s="825"/>
      <c r="J40" s="825"/>
      <c r="K40" s="825"/>
      <c r="L40" s="825"/>
      <c r="M40" s="825"/>
      <c r="N40" s="825"/>
      <c r="O40" s="825"/>
      <c r="P40" s="825"/>
      <c r="Q40" s="825"/>
      <c r="R40" s="825"/>
      <c r="S40" s="825"/>
      <c r="T40" s="825"/>
      <c r="U40" s="826"/>
      <c r="V40" s="461"/>
      <c r="W40" s="462"/>
      <c r="X40" s="462"/>
      <c r="Y40" s="463"/>
      <c r="Z40" s="865"/>
      <c r="AA40" s="866"/>
      <c r="AB40" s="867"/>
      <c r="AC40" s="868"/>
      <c r="AD40" s="461">
        <v>2</v>
      </c>
      <c r="AE40" s="462"/>
      <c r="AF40" s="863">
        <f aca="true" t="shared" si="1" ref="AF40:AF53">AD40*30</f>
        <v>60</v>
      </c>
      <c r="AG40" s="874"/>
      <c r="AH40" s="437"/>
      <c r="AI40" s="354"/>
      <c r="AJ40" s="452"/>
      <c r="AK40" s="452"/>
      <c r="AL40" s="452"/>
      <c r="AM40" s="452"/>
      <c r="AN40" s="452"/>
      <c r="AO40" s="438"/>
      <c r="AP40" s="350"/>
      <c r="AQ40" s="351"/>
      <c r="AR40" s="518"/>
      <c r="AS40" s="435"/>
      <c r="AT40" s="434"/>
      <c r="AU40" s="435"/>
      <c r="AV40" s="434"/>
      <c r="AW40" s="435"/>
      <c r="AX40" s="434"/>
      <c r="AY40" s="435"/>
      <c r="AZ40" s="871"/>
      <c r="BA40" s="873"/>
      <c r="BB40" s="871"/>
      <c r="BC40" s="872"/>
    </row>
    <row r="41" spans="5:55" s="240" customFormat="1" ht="20.25" customHeight="1">
      <c r="E41" s="831" t="s">
        <v>264</v>
      </c>
      <c r="F41" s="832"/>
      <c r="G41" s="833"/>
      <c r="H41" s="443" t="s">
        <v>331</v>
      </c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5"/>
      <c r="V41" s="461"/>
      <c r="W41" s="462"/>
      <c r="X41" s="462"/>
      <c r="Y41" s="463"/>
      <c r="Z41" s="865"/>
      <c r="AA41" s="866"/>
      <c r="AB41" s="867"/>
      <c r="AC41" s="868"/>
      <c r="AD41" s="461">
        <v>2</v>
      </c>
      <c r="AE41" s="462"/>
      <c r="AF41" s="863">
        <f t="shared" si="1"/>
        <v>60</v>
      </c>
      <c r="AG41" s="874"/>
      <c r="AH41" s="437"/>
      <c r="AI41" s="354"/>
      <c r="AJ41" s="452"/>
      <c r="AK41" s="452"/>
      <c r="AL41" s="452"/>
      <c r="AM41" s="452"/>
      <c r="AN41" s="452"/>
      <c r="AO41" s="438"/>
      <c r="AP41" s="350"/>
      <c r="AQ41" s="351"/>
      <c r="AR41" s="518"/>
      <c r="AS41" s="435"/>
      <c r="AT41" s="434"/>
      <c r="AU41" s="435"/>
      <c r="AV41" s="434"/>
      <c r="AW41" s="435"/>
      <c r="AX41" s="434"/>
      <c r="AY41" s="435"/>
      <c r="AZ41" s="871"/>
      <c r="BA41" s="873"/>
      <c r="BB41" s="871"/>
      <c r="BC41" s="872"/>
    </row>
    <row r="42" spans="5:55" s="240" customFormat="1" ht="20.25" customHeight="1">
      <c r="E42" s="831" t="s">
        <v>266</v>
      </c>
      <c r="F42" s="832"/>
      <c r="G42" s="833"/>
      <c r="H42" s="443" t="s">
        <v>332</v>
      </c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5"/>
      <c r="V42" s="461"/>
      <c r="W42" s="462"/>
      <c r="X42" s="462"/>
      <c r="Y42" s="463"/>
      <c r="Z42" s="865"/>
      <c r="AA42" s="866"/>
      <c r="AB42" s="867"/>
      <c r="AC42" s="868"/>
      <c r="AD42" s="461">
        <v>5</v>
      </c>
      <c r="AE42" s="462"/>
      <c r="AF42" s="863">
        <f t="shared" si="1"/>
        <v>150</v>
      </c>
      <c r="AG42" s="874"/>
      <c r="AH42" s="437"/>
      <c r="AI42" s="354"/>
      <c r="AJ42" s="452"/>
      <c r="AK42" s="452"/>
      <c r="AL42" s="452"/>
      <c r="AM42" s="452"/>
      <c r="AN42" s="452"/>
      <c r="AO42" s="438"/>
      <c r="AP42" s="350"/>
      <c r="AQ42" s="351"/>
      <c r="AR42" s="518"/>
      <c r="AS42" s="435"/>
      <c r="AT42" s="434"/>
      <c r="AU42" s="435"/>
      <c r="AV42" s="434"/>
      <c r="AW42" s="435"/>
      <c r="AX42" s="434"/>
      <c r="AY42" s="435"/>
      <c r="AZ42" s="871"/>
      <c r="BA42" s="873"/>
      <c r="BB42" s="871"/>
      <c r="BC42" s="872"/>
    </row>
    <row r="43" spans="5:55" s="240" customFormat="1" ht="20.25" customHeight="1">
      <c r="E43" s="831" t="s">
        <v>269</v>
      </c>
      <c r="F43" s="832"/>
      <c r="G43" s="833"/>
      <c r="H43" s="443" t="s">
        <v>309</v>
      </c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5"/>
      <c r="V43" s="461"/>
      <c r="W43" s="462"/>
      <c r="X43" s="462"/>
      <c r="Y43" s="463"/>
      <c r="Z43" s="865"/>
      <c r="AA43" s="866"/>
      <c r="AB43" s="867"/>
      <c r="AC43" s="868"/>
      <c r="AD43" s="461">
        <v>6</v>
      </c>
      <c r="AE43" s="462"/>
      <c r="AF43" s="863">
        <f t="shared" si="1"/>
        <v>180</v>
      </c>
      <c r="AG43" s="874"/>
      <c r="AH43" s="437"/>
      <c r="AI43" s="354"/>
      <c r="AJ43" s="452"/>
      <c r="AK43" s="452"/>
      <c r="AL43" s="452"/>
      <c r="AM43" s="452"/>
      <c r="AN43" s="452"/>
      <c r="AO43" s="438"/>
      <c r="AP43" s="350"/>
      <c r="AQ43" s="351"/>
      <c r="AR43" s="518"/>
      <c r="AS43" s="435"/>
      <c r="AT43" s="434"/>
      <c r="AU43" s="435"/>
      <c r="AV43" s="434"/>
      <c r="AW43" s="435"/>
      <c r="AX43" s="434"/>
      <c r="AY43" s="435"/>
      <c r="AZ43" s="871"/>
      <c r="BA43" s="873"/>
      <c r="BB43" s="871"/>
      <c r="BC43" s="872"/>
    </row>
    <row r="44" spans="5:55" s="240" customFormat="1" ht="20.25" customHeight="1">
      <c r="E44" s="987" t="s">
        <v>270</v>
      </c>
      <c r="F44" s="988"/>
      <c r="G44" s="1046"/>
      <c r="H44" s="443" t="s">
        <v>315</v>
      </c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5"/>
      <c r="V44" s="461"/>
      <c r="W44" s="462"/>
      <c r="X44" s="462"/>
      <c r="Y44" s="463"/>
      <c r="Z44" s="865"/>
      <c r="AA44" s="866"/>
      <c r="AB44" s="867"/>
      <c r="AC44" s="868"/>
      <c r="AD44" s="461">
        <v>12.5</v>
      </c>
      <c r="AE44" s="462"/>
      <c r="AF44" s="863">
        <f>AD44*30</f>
        <v>375</v>
      </c>
      <c r="AG44" s="874"/>
      <c r="AH44" s="437"/>
      <c r="AI44" s="354"/>
      <c r="AJ44" s="452"/>
      <c r="AK44" s="452"/>
      <c r="AL44" s="452"/>
      <c r="AM44" s="452"/>
      <c r="AN44" s="452"/>
      <c r="AO44" s="438"/>
      <c r="AP44" s="350"/>
      <c r="AQ44" s="351"/>
      <c r="AR44" s="518"/>
      <c r="AS44" s="435"/>
      <c r="AT44" s="434"/>
      <c r="AU44" s="435"/>
      <c r="AV44" s="434"/>
      <c r="AW44" s="435"/>
      <c r="AX44" s="434"/>
      <c r="AY44" s="435"/>
      <c r="AZ44" s="871"/>
      <c r="BA44" s="873"/>
      <c r="BB44" s="871"/>
      <c r="BC44" s="872"/>
    </row>
    <row r="45" spans="5:55" s="240" customFormat="1" ht="20.25" customHeight="1">
      <c r="E45" s="989"/>
      <c r="F45" s="990"/>
      <c r="G45" s="1047"/>
      <c r="H45" s="443" t="s">
        <v>222</v>
      </c>
      <c r="I45" s="444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5"/>
      <c r="V45" s="461">
        <v>1</v>
      </c>
      <c r="W45" s="462"/>
      <c r="X45" s="462"/>
      <c r="Y45" s="463"/>
      <c r="Z45" s="865"/>
      <c r="AA45" s="866"/>
      <c r="AB45" s="867">
        <v>1</v>
      </c>
      <c r="AC45" s="868"/>
      <c r="AD45" s="461">
        <v>5.5</v>
      </c>
      <c r="AE45" s="462"/>
      <c r="AF45" s="863">
        <f>AD45*30</f>
        <v>165</v>
      </c>
      <c r="AG45" s="874"/>
      <c r="AH45" s="437">
        <f>+SUM(AJ45:AO45)</f>
        <v>90</v>
      </c>
      <c r="AI45" s="354"/>
      <c r="AJ45" s="452">
        <v>54</v>
      </c>
      <c r="AK45" s="452"/>
      <c r="AL45" s="452">
        <v>36</v>
      </c>
      <c r="AM45" s="452"/>
      <c r="AN45" s="452"/>
      <c r="AO45" s="438"/>
      <c r="AP45" s="350">
        <f>AF45-AH45</f>
        <v>75</v>
      </c>
      <c r="AQ45" s="351"/>
      <c r="AR45" s="518">
        <v>5</v>
      </c>
      <c r="AS45" s="435"/>
      <c r="AT45" s="434"/>
      <c r="AU45" s="435"/>
      <c r="AV45" s="434"/>
      <c r="AW45" s="435"/>
      <c r="AX45" s="434"/>
      <c r="AY45" s="435"/>
      <c r="AZ45" s="871"/>
      <c r="BA45" s="873"/>
      <c r="BB45" s="871"/>
      <c r="BC45" s="872"/>
    </row>
    <row r="46" spans="5:55" s="240" customFormat="1" ht="20.25" customHeight="1">
      <c r="E46" s="831" t="s">
        <v>271</v>
      </c>
      <c r="F46" s="832"/>
      <c r="G46" s="833"/>
      <c r="H46" s="443" t="s">
        <v>272</v>
      </c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5"/>
      <c r="V46" s="461">
        <v>2</v>
      </c>
      <c r="W46" s="462"/>
      <c r="X46" s="462"/>
      <c r="Y46" s="463"/>
      <c r="Z46" s="865"/>
      <c r="AA46" s="866"/>
      <c r="AB46" s="867">
        <v>2</v>
      </c>
      <c r="AC46" s="868"/>
      <c r="AD46" s="461">
        <v>5</v>
      </c>
      <c r="AE46" s="462"/>
      <c r="AF46" s="863">
        <f t="shared" si="1"/>
        <v>150</v>
      </c>
      <c r="AG46" s="874"/>
      <c r="AH46" s="437">
        <f aca="true" t="shared" si="2" ref="AH46:AH53">+SUM(AJ46:AO46)</f>
        <v>72</v>
      </c>
      <c r="AI46" s="354"/>
      <c r="AJ46" s="452">
        <v>36</v>
      </c>
      <c r="AK46" s="452"/>
      <c r="AL46" s="452">
        <v>36</v>
      </c>
      <c r="AM46" s="452"/>
      <c r="AN46" s="452"/>
      <c r="AO46" s="438"/>
      <c r="AP46" s="350">
        <f aca="true" t="shared" si="3" ref="AP46:AP53">AF46-AH46</f>
        <v>78</v>
      </c>
      <c r="AQ46" s="351"/>
      <c r="AR46" s="518"/>
      <c r="AS46" s="435"/>
      <c r="AT46" s="434">
        <v>4</v>
      </c>
      <c r="AU46" s="435"/>
      <c r="AV46" s="434"/>
      <c r="AW46" s="435"/>
      <c r="AX46" s="434"/>
      <c r="AY46" s="435"/>
      <c r="AZ46" s="871"/>
      <c r="BA46" s="873"/>
      <c r="BB46" s="871"/>
      <c r="BC46" s="872"/>
    </row>
    <row r="47" spans="5:55" s="240" customFormat="1" ht="20.25" customHeight="1">
      <c r="E47" s="831" t="s">
        <v>273</v>
      </c>
      <c r="F47" s="832"/>
      <c r="G47" s="833"/>
      <c r="H47" s="443" t="s">
        <v>308</v>
      </c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5"/>
      <c r="V47" s="461"/>
      <c r="W47" s="462"/>
      <c r="X47" s="462"/>
      <c r="Y47" s="463"/>
      <c r="Z47" s="865"/>
      <c r="AA47" s="866"/>
      <c r="AB47" s="867"/>
      <c r="AC47" s="868"/>
      <c r="AD47" s="461">
        <v>10</v>
      </c>
      <c r="AE47" s="462"/>
      <c r="AF47" s="863">
        <f t="shared" si="1"/>
        <v>300</v>
      </c>
      <c r="AG47" s="874"/>
      <c r="AH47" s="437"/>
      <c r="AI47" s="354"/>
      <c r="AJ47" s="452"/>
      <c r="AK47" s="452"/>
      <c r="AL47" s="452"/>
      <c r="AM47" s="452"/>
      <c r="AN47" s="452"/>
      <c r="AO47" s="438"/>
      <c r="AP47" s="350"/>
      <c r="AQ47" s="351"/>
      <c r="AR47" s="518"/>
      <c r="AS47" s="435"/>
      <c r="AT47" s="434"/>
      <c r="AU47" s="435"/>
      <c r="AV47" s="434"/>
      <c r="AW47" s="435"/>
      <c r="AX47" s="434"/>
      <c r="AY47" s="435"/>
      <c r="AZ47" s="871"/>
      <c r="BA47" s="873"/>
      <c r="BB47" s="871"/>
      <c r="BC47" s="872"/>
    </row>
    <row r="48" spans="5:55" s="240" customFormat="1" ht="20.25" customHeight="1">
      <c r="E48" s="831" t="s">
        <v>274</v>
      </c>
      <c r="F48" s="832"/>
      <c r="G48" s="833"/>
      <c r="H48" s="443" t="s">
        <v>275</v>
      </c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5"/>
      <c r="V48" s="461"/>
      <c r="W48" s="462"/>
      <c r="X48" s="462" t="s">
        <v>322</v>
      </c>
      <c r="Y48" s="463"/>
      <c r="Z48" s="865" t="s">
        <v>322</v>
      </c>
      <c r="AA48" s="866"/>
      <c r="AB48" s="867" t="s">
        <v>322</v>
      </c>
      <c r="AC48" s="868"/>
      <c r="AD48" s="461">
        <v>6</v>
      </c>
      <c r="AE48" s="462"/>
      <c r="AF48" s="863">
        <f t="shared" si="1"/>
        <v>180</v>
      </c>
      <c r="AG48" s="874"/>
      <c r="AH48" s="437">
        <f t="shared" si="2"/>
        <v>108</v>
      </c>
      <c r="AI48" s="354"/>
      <c r="AJ48" s="452">
        <v>54</v>
      </c>
      <c r="AK48" s="452"/>
      <c r="AL48" s="452">
        <v>18</v>
      </c>
      <c r="AM48" s="452"/>
      <c r="AN48" s="452">
        <v>36</v>
      </c>
      <c r="AO48" s="438"/>
      <c r="AP48" s="350">
        <f t="shared" si="3"/>
        <v>72</v>
      </c>
      <c r="AQ48" s="351"/>
      <c r="AR48" s="518">
        <v>3</v>
      </c>
      <c r="AS48" s="435"/>
      <c r="AT48" s="434">
        <v>3</v>
      </c>
      <c r="AU48" s="435"/>
      <c r="AV48" s="434"/>
      <c r="AW48" s="435"/>
      <c r="AX48" s="434"/>
      <c r="AY48" s="435"/>
      <c r="AZ48" s="871"/>
      <c r="BA48" s="873"/>
      <c r="BB48" s="871"/>
      <c r="BC48" s="872"/>
    </row>
    <row r="49" spans="5:55" s="240" customFormat="1" ht="20.25" customHeight="1">
      <c r="E49" s="831" t="s">
        <v>277</v>
      </c>
      <c r="F49" s="832"/>
      <c r="G49" s="833"/>
      <c r="H49" s="443" t="s">
        <v>278</v>
      </c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5"/>
      <c r="V49" s="461">
        <v>1</v>
      </c>
      <c r="W49" s="462"/>
      <c r="X49" s="462"/>
      <c r="Y49" s="463"/>
      <c r="Z49" s="865">
        <v>1</v>
      </c>
      <c r="AA49" s="866"/>
      <c r="AB49" s="867">
        <v>1</v>
      </c>
      <c r="AC49" s="868"/>
      <c r="AD49" s="461">
        <v>4</v>
      </c>
      <c r="AE49" s="462"/>
      <c r="AF49" s="863">
        <f t="shared" si="1"/>
        <v>120</v>
      </c>
      <c r="AG49" s="874"/>
      <c r="AH49" s="437">
        <f t="shared" si="2"/>
        <v>54</v>
      </c>
      <c r="AI49" s="354"/>
      <c r="AJ49" s="452">
        <v>36</v>
      </c>
      <c r="AK49" s="452"/>
      <c r="AL49" s="452">
        <v>18</v>
      </c>
      <c r="AM49" s="452"/>
      <c r="AN49" s="452"/>
      <c r="AO49" s="438"/>
      <c r="AP49" s="350">
        <f t="shared" si="3"/>
        <v>66</v>
      </c>
      <c r="AQ49" s="351"/>
      <c r="AR49" s="518">
        <v>3</v>
      </c>
      <c r="AS49" s="435"/>
      <c r="AT49" s="434"/>
      <c r="AU49" s="435"/>
      <c r="AV49" s="434"/>
      <c r="AW49" s="435"/>
      <c r="AX49" s="434"/>
      <c r="AY49" s="435"/>
      <c r="AZ49" s="871"/>
      <c r="BA49" s="873"/>
      <c r="BB49" s="871"/>
      <c r="BC49" s="872"/>
    </row>
    <row r="50" spans="5:55" s="240" customFormat="1" ht="20.25" customHeight="1">
      <c r="E50" s="831" t="s">
        <v>279</v>
      </c>
      <c r="F50" s="832"/>
      <c r="G50" s="833"/>
      <c r="H50" s="443" t="s">
        <v>151</v>
      </c>
      <c r="I50" s="444"/>
      <c r="J50" s="444"/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5"/>
      <c r="V50" s="461"/>
      <c r="W50" s="462"/>
      <c r="X50" s="462">
        <v>1</v>
      </c>
      <c r="Y50" s="463"/>
      <c r="Z50" s="865">
        <v>1</v>
      </c>
      <c r="AA50" s="866"/>
      <c r="AB50" s="867">
        <v>1</v>
      </c>
      <c r="AC50" s="868"/>
      <c r="AD50" s="461">
        <v>3</v>
      </c>
      <c r="AE50" s="462"/>
      <c r="AF50" s="863">
        <f t="shared" si="1"/>
        <v>90</v>
      </c>
      <c r="AG50" s="874"/>
      <c r="AH50" s="437">
        <f>+SUM(AJ50:AO50)</f>
        <v>54</v>
      </c>
      <c r="AI50" s="354"/>
      <c r="AJ50" s="452">
        <v>36</v>
      </c>
      <c r="AK50" s="452"/>
      <c r="AL50" s="452"/>
      <c r="AM50" s="452"/>
      <c r="AN50" s="452">
        <v>18</v>
      </c>
      <c r="AO50" s="438"/>
      <c r="AP50" s="350">
        <f>AF50-AH50</f>
        <v>36</v>
      </c>
      <c r="AQ50" s="351"/>
      <c r="AR50" s="518">
        <v>3</v>
      </c>
      <c r="AS50" s="435"/>
      <c r="AT50" s="434"/>
      <c r="AU50" s="435"/>
      <c r="AV50" s="434"/>
      <c r="AW50" s="435"/>
      <c r="AX50" s="434"/>
      <c r="AY50" s="435"/>
      <c r="AZ50" s="871"/>
      <c r="BA50" s="873"/>
      <c r="BB50" s="871"/>
      <c r="BC50" s="872"/>
    </row>
    <row r="51" spans="5:55" s="240" customFormat="1" ht="20.25" customHeight="1">
      <c r="E51" s="831" t="s">
        <v>280</v>
      </c>
      <c r="F51" s="832"/>
      <c r="G51" s="833"/>
      <c r="H51" s="443" t="s">
        <v>333</v>
      </c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5"/>
      <c r="V51" s="461"/>
      <c r="W51" s="462"/>
      <c r="X51" s="462">
        <v>1</v>
      </c>
      <c r="Y51" s="463"/>
      <c r="Z51" s="865"/>
      <c r="AA51" s="866"/>
      <c r="AB51" s="867">
        <v>1</v>
      </c>
      <c r="AC51" s="868"/>
      <c r="AD51" s="461">
        <v>2</v>
      </c>
      <c r="AE51" s="462"/>
      <c r="AF51" s="863">
        <f t="shared" si="1"/>
        <v>60</v>
      </c>
      <c r="AG51" s="874"/>
      <c r="AH51" s="437"/>
      <c r="AI51" s="354"/>
      <c r="AJ51" s="452"/>
      <c r="AK51" s="452"/>
      <c r="AL51" s="452"/>
      <c r="AM51" s="452"/>
      <c r="AN51" s="452"/>
      <c r="AO51" s="438"/>
      <c r="AP51" s="350"/>
      <c r="AQ51" s="351"/>
      <c r="AR51" s="518"/>
      <c r="AS51" s="435"/>
      <c r="AT51" s="434"/>
      <c r="AU51" s="435"/>
      <c r="AV51" s="434"/>
      <c r="AW51" s="435"/>
      <c r="AX51" s="434"/>
      <c r="AY51" s="435"/>
      <c r="AZ51" s="871"/>
      <c r="BA51" s="873"/>
      <c r="BB51" s="871"/>
      <c r="BC51" s="872"/>
    </row>
    <row r="52" spans="5:55" s="240" customFormat="1" ht="20.25" customHeight="1">
      <c r="E52" s="831" t="s">
        <v>281</v>
      </c>
      <c r="F52" s="832"/>
      <c r="G52" s="833"/>
      <c r="H52" s="443" t="s">
        <v>282</v>
      </c>
      <c r="I52" s="444"/>
      <c r="J52" s="444"/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5"/>
      <c r="V52" s="461"/>
      <c r="W52" s="462"/>
      <c r="X52" s="462">
        <v>1</v>
      </c>
      <c r="Y52" s="463"/>
      <c r="Z52" s="865">
        <v>1</v>
      </c>
      <c r="AA52" s="866"/>
      <c r="AB52" s="867">
        <v>1</v>
      </c>
      <c r="AC52" s="868"/>
      <c r="AD52" s="461">
        <v>3</v>
      </c>
      <c r="AE52" s="462"/>
      <c r="AF52" s="863">
        <f t="shared" si="1"/>
        <v>90</v>
      </c>
      <c r="AG52" s="874"/>
      <c r="AH52" s="437">
        <f t="shared" si="2"/>
        <v>54</v>
      </c>
      <c r="AI52" s="354"/>
      <c r="AJ52" s="452">
        <v>18</v>
      </c>
      <c r="AK52" s="452"/>
      <c r="AL52" s="452"/>
      <c r="AM52" s="452"/>
      <c r="AN52" s="452">
        <v>36</v>
      </c>
      <c r="AO52" s="438"/>
      <c r="AP52" s="350">
        <f t="shared" si="3"/>
        <v>36</v>
      </c>
      <c r="AQ52" s="351"/>
      <c r="AR52" s="518">
        <v>3</v>
      </c>
      <c r="AS52" s="435"/>
      <c r="AT52" s="434"/>
      <c r="AU52" s="435"/>
      <c r="AV52" s="434"/>
      <c r="AW52" s="435"/>
      <c r="AX52" s="434"/>
      <c r="AY52" s="435"/>
      <c r="AZ52" s="871"/>
      <c r="BA52" s="873"/>
      <c r="BB52" s="871"/>
      <c r="BC52" s="872"/>
    </row>
    <row r="53" spans="5:55" s="240" customFormat="1" ht="20.25" customHeight="1">
      <c r="E53" s="831" t="s">
        <v>283</v>
      </c>
      <c r="F53" s="832"/>
      <c r="G53" s="833"/>
      <c r="H53" s="443" t="s">
        <v>254</v>
      </c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5"/>
      <c r="V53" s="461"/>
      <c r="W53" s="462"/>
      <c r="X53" s="462">
        <v>1</v>
      </c>
      <c r="Y53" s="463"/>
      <c r="Z53" s="865"/>
      <c r="AA53" s="866"/>
      <c r="AB53" s="867">
        <v>1</v>
      </c>
      <c r="AC53" s="868"/>
      <c r="AD53" s="461">
        <v>3</v>
      </c>
      <c r="AE53" s="462"/>
      <c r="AF53" s="863">
        <f t="shared" si="1"/>
        <v>90</v>
      </c>
      <c r="AG53" s="874"/>
      <c r="AH53" s="437">
        <f t="shared" si="2"/>
        <v>54</v>
      </c>
      <c r="AI53" s="354"/>
      <c r="AJ53" s="452">
        <v>18</v>
      </c>
      <c r="AK53" s="452"/>
      <c r="AL53" s="452"/>
      <c r="AM53" s="452"/>
      <c r="AN53" s="452">
        <v>36</v>
      </c>
      <c r="AO53" s="438"/>
      <c r="AP53" s="350">
        <f t="shared" si="3"/>
        <v>36</v>
      </c>
      <c r="AQ53" s="351"/>
      <c r="AR53" s="518">
        <v>3</v>
      </c>
      <c r="AS53" s="435"/>
      <c r="AT53" s="434"/>
      <c r="AU53" s="435"/>
      <c r="AV53" s="434"/>
      <c r="AW53" s="435"/>
      <c r="AX53" s="434"/>
      <c r="AY53" s="435"/>
      <c r="AZ53" s="871"/>
      <c r="BA53" s="873"/>
      <c r="BB53" s="871"/>
      <c r="BC53" s="872"/>
    </row>
    <row r="54" spans="5:55" s="240" customFormat="1" ht="20.25" customHeight="1">
      <c r="E54" s="831" t="s">
        <v>106</v>
      </c>
      <c r="F54" s="832"/>
      <c r="G54" s="833"/>
      <c r="H54" s="443" t="s">
        <v>307</v>
      </c>
      <c r="I54" s="444"/>
      <c r="J54" s="444"/>
      <c r="K54" s="444"/>
      <c r="L54" s="444"/>
      <c r="M54" s="444"/>
      <c r="N54" s="444"/>
      <c r="O54" s="444"/>
      <c r="P54" s="444"/>
      <c r="Q54" s="444"/>
      <c r="R54" s="444"/>
      <c r="S54" s="444"/>
      <c r="T54" s="444"/>
      <c r="U54" s="445"/>
      <c r="V54" s="461"/>
      <c r="W54" s="462"/>
      <c r="X54" s="462"/>
      <c r="Y54" s="463"/>
      <c r="Z54" s="865"/>
      <c r="AA54" s="866"/>
      <c r="AB54" s="867"/>
      <c r="AC54" s="868"/>
      <c r="AD54" s="1042">
        <v>3</v>
      </c>
      <c r="AE54" s="1043"/>
      <c r="AF54" s="1044">
        <f>AD54*30</f>
        <v>90</v>
      </c>
      <c r="AG54" s="1045"/>
      <c r="AH54" s="437"/>
      <c r="AI54" s="354"/>
      <c r="AJ54" s="452"/>
      <c r="AK54" s="452"/>
      <c r="AL54" s="452"/>
      <c r="AM54" s="452"/>
      <c r="AN54" s="452"/>
      <c r="AO54" s="438"/>
      <c r="AP54" s="350"/>
      <c r="AQ54" s="351"/>
      <c r="AR54" s="518"/>
      <c r="AS54" s="435"/>
      <c r="AT54" s="434"/>
      <c r="AU54" s="435"/>
      <c r="AV54" s="434"/>
      <c r="AW54" s="435"/>
      <c r="AX54" s="434"/>
      <c r="AY54" s="435"/>
      <c r="AZ54" s="871"/>
      <c r="BA54" s="873"/>
      <c r="BB54" s="871"/>
      <c r="BC54" s="872"/>
    </row>
    <row r="55" spans="5:55" s="240" customFormat="1" ht="20.25" customHeight="1">
      <c r="E55" s="831" t="s">
        <v>145</v>
      </c>
      <c r="F55" s="832"/>
      <c r="G55" s="833"/>
      <c r="H55" s="443" t="s">
        <v>221</v>
      </c>
      <c r="I55" s="444"/>
      <c r="J55" s="444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5"/>
      <c r="V55" s="461"/>
      <c r="W55" s="462"/>
      <c r="X55" s="462">
        <v>3</v>
      </c>
      <c r="Y55" s="463"/>
      <c r="Z55" s="865"/>
      <c r="AA55" s="866"/>
      <c r="AB55" s="867">
        <v>3</v>
      </c>
      <c r="AC55" s="868"/>
      <c r="AD55" s="461">
        <v>2</v>
      </c>
      <c r="AE55" s="462"/>
      <c r="AF55" s="863">
        <f>AD55*30</f>
        <v>60</v>
      </c>
      <c r="AG55" s="874"/>
      <c r="AH55" s="437">
        <f>AJ55+AL55+AN55</f>
        <v>36</v>
      </c>
      <c r="AI55" s="354"/>
      <c r="AJ55" s="452">
        <v>18</v>
      </c>
      <c r="AK55" s="452"/>
      <c r="AL55" s="452">
        <v>18</v>
      </c>
      <c r="AM55" s="452"/>
      <c r="AN55" s="452"/>
      <c r="AO55" s="438"/>
      <c r="AP55" s="350">
        <f>AF55-AH55</f>
        <v>24</v>
      </c>
      <c r="AQ55" s="351"/>
      <c r="AR55" s="518"/>
      <c r="AS55" s="435"/>
      <c r="AT55" s="434"/>
      <c r="AU55" s="435"/>
      <c r="AV55" s="434">
        <v>2</v>
      </c>
      <c r="AW55" s="435"/>
      <c r="AX55" s="434"/>
      <c r="AY55" s="435"/>
      <c r="AZ55" s="871"/>
      <c r="BA55" s="873"/>
      <c r="BB55" s="871"/>
      <c r="BC55" s="872"/>
    </row>
    <row r="56" spans="5:55" s="240" customFormat="1" ht="20.25">
      <c r="E56" s="831" t="s">
        <v>146</v>
      </c>
      <c r="F56" s="832"/>
      <c r="G56" s="833"/>
      <c r="H56" s="458" t="s">
        <v>78</v>
      </c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830"/>
      <c r="V56" s="461">
        <v>6</v>
      </c>
      <c r="W56" s="462"/>
      <c r="X56" s="462">
        <v>4</v>
      </c>
      <c r="Y56" s="463"/>
      <c r="Z56" s="865"/>
      <c r="AA56" s="866"/>
      <c r="AB56" s="867" t="s">
        <v>317</v>
      </c>
      <c r="AC56" s="868"/>
      <c r="AD56" s="461">
        <v>6</v>
      </c>
      <c r="AE56" s="462"/>
      <c r="AF56" s="863">
        <f>AD56*30</f>
        <v>180</v>
      </c>
      <c r="AG56" s="874"/>
      <c r="AH56" s="439">
        <f>AJ56+AL56+AN56</f>
        <v>126</v>
      </c>
      <c r="AI56" s="452"/>
      <c r="AJ56" s="452"/>
      <c r="AK56" s="452"/>
      <c r="AL56" s="452">
        <v>126</v>
      </c>
      <c r="AM56" s="452"/>
      <c r="AN56" s="452"/>
      <c r="AO56" s="438"/>
      <c r="AP56" s="455">
        <f>AF56-AH56</f>
        <v>54</v>
      </c>
      <c r="AQ56" s="456"/>
      <c r="AR56" s="518"/>
      <c r="AS56" s="435"/>
      <c r="AT56" s="434"/>
      <c r="AU56" s="435"/>
      <c r="AV56" s="434">
        <v>2</v>
      </c>
      <c r="AW56" s="435"/>
      <c r="AX56" s="434">
        <v>2</v>
      </c>
      <c r="AY56" s="435"/>
      <c r="AZ56" s="434">
        <v>2</v>
      </c>
      <c r="BA56" s="435"/>
      <c r="BB56" s="434">
        <v>2</v>
      </c>
      <c r="BC56" s="446"/>
    </row>
    <row r="57" spans="5:55" s="240" customFormat="1" ht="20.25">
      <c r="E57" s="831" t="s">
        <v>147</v>
      </c>
      <c r="F57" s="832"/>
      <c r="G57" s="833"/>
      <c r="H57" s="458" t="s">
        <v>98</v>
      </c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830"/>
      <c r="V57" s="461"/>
      <c r="W57" s="462"/>
      <c r="X57" s="462">
        <v>5</v>
      </c>
      <c r="Y57" s="463"/>
      <c r="Z57" s="865">
        <v>5</v>
      </c>
      <c r="AA57" s="866"/>
      <c r="AB57" s="867">
        <v>5</v>
      </c>
      <c r="AC57" s="868"/>
      <c r="AD57" s="461">
        <v>4</v>
      </c>
      <c r="AE57" s="462"/>
      <c r="AF57" s="863">
        <f>AD57*30</f>
        <v>120</v>
      </c>
      <c r="AG57" s="874"/>
      <c r="AH57" s="439">
        <f>AJ57+AL57+AN57</f>
        <v>72</v>
      </c>
      <c r="AI57" s="452"/>
      <c r="AJ57" s="452">
        <v>36</v>
      </c>
      <c r="AK57" s="452"/>
      <c r="AL57" s="452">
        <v>36</v>
      </c>
      <c r="AM57" s="452"/>
      <c r="AN57" s="452"/>
      <c r="AO57" s="438"/>
      <c r="AP57" s="455">
        <f>AF57-AH57</f>
        <v>48</v>
      </c>
      <c r="AQ57" s="456"/>
      <c r="AR57" s="518"/>
      <c r="AS57" s="435"/>
      <c r="AT57" s="434"/>
      <c r="AU57" s="435"/>
      <c r="AV57" s="434"/>
      <c r="AW57" s="435"/>
      <c r="AX57" s="434"/>
      <c r="AY57" s="435"/>
      <c r="AZ57" s="434">
        <v>4</v>
      </c>
      <c r="BA57" s="435"/>
      <c r="BB57" s="434"/>
      <c r="BC57" s="446"/>
    </row>
    <row r="58" spans="5:55" s="240" customFormat="1" ht="21" thickBot="1">
      <c r="E58" s="917" t="s">
        <v>148</v>
      </c>
      <c r="F58" s="918"/>
      <c r="G58" s="919"/>
      <c r="H58" s="920" t="s">
        <v>97</v>
      </c>
      <c r="I58" s="921"/>
      <c r="J58" s="921"/>
      <c r="K58" s="921"/>
      <c r="L58" s="921"/>
      <c r="M58" s="921"/>
      <c r="N58" s="921"/>
      <c r="O58" s="921"/>
      <c r="P58" s="921"/>
      <c r="Q58" s="921"/>
      <c r="R58" s="921"/>
      <c r="S58" s="921"/>
      <c r="T58" s="921"/>
      <c r="U58" s="922"/>
      <c r="V58" s="923"/>
      <c r="W58" s="913"/>
      <c r="X58" s="913">
        <v>5</v>
      </c>
      <c r="Y58" s="924"/>
      <c r="Z58" s="925">
        <v>5</v>
      </c>
      <c r="AA58" s="926"/>
      <c r="AB58" s="927">
        <v>5</v>
      </c>
      <c r="AC58" s="928"/>
      <c r="AD58" s="923">
        <v>4</v>
      </c>
      <c r="AE58" s="913"/>
      <c r="AF58" s="929">
        <f>AD58*30</f>
        <v>120</v>
      </c>
      <c r="AG58" s="930"/>
      <c r="AH58" s="849">
        <f>AJ58+AL58+AN58</f>
        <v>72</v>
      </c>
      <c r="AI58" s="912"/>
      <c r="AJ58" s="913">
        <v>36</v>
      </c>
      <c r="AK58" s="913"/>
      <c r="AL58" s="913">
        <v>28</v>
      </c>
      <c r="AM58" s="913"/>
      <c r="AN58" s="913">
        <v>8</v>
      </c>
      <c r="AO58" s="841"/>
      <c r="AP58" s="914">
        <f>AF58-AH58</f>
        <v>48</v>
      </c>
      <c r="AQ58" s="915"/>
      <c r="AR58" s="916"/>
      <c r="AS58" s="842"/>
      <c r="AT58" s="841"/>
      <c r="AU58" s="842"/>
      <c r="AV58" s="841"/>
      <c r="AW58" s="842"/>
      <c r="AX58" s="841"/>
      <c r="AY58" s="842"/>
      <c r="AZ58" s="841">
        <v>4</v>
      </c>
      <c r="BA58" s="842"/>
      <c r="BB58" s="841"/>
      <c r="BC58" s="858"/>
    </row>
    <row r="59" spans="5:55" s="241" customFormat="1" ht="21" thickBot="1">
      <c r="E59" s="904" t="s">
        <v>137</v>
      </c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6"/>
      <c r="V59" s="907">
        <v>4</v>
      </c>
      <c r="W59" s="908"/>
      <c r="X59" s="907">
        <f>COUNTA(X40:Y58)+1</f>
        <v>10</v>
      </c>
      <c r="Y59" s="908"/>
      <c r="Z59" s="907">
        <f>COUNTA(Z40:AA58)+1</f>
        <v>7</v>
      </c>
      <c r="AA59" s="908"/>
      <c r="AB59" s="907">
        <f>COUNTA(AB40:AC58)+2</f>
        <v>14</v>
      </c>
      <c r="AC59" s="908"/>
      <c r="AD59" s="909">
        <f>SUM(AD40:AE58)</f>
        <v>88</v>
      </c>
      <c r="AE59" s="910"/>
      <c r="AF59" s="900">
        <f>SUM(AF40:AG58)</f>
        <v>2640</v>
      </c>
      <c r="AG59" s="903"/>
      <c r="AH59" s="911">
        <f>SUM(AH40:AI58)</f>
        <v>792</v>
      </c>
      <c r="AI59" s="903"/>
      <c r="AJ59" s="900">
        <f>SUM(AJ40:AK58)</f>
        <v>342</v>
      </c>
      <c r="AK59" s="903"/>
      <c r="AL59" s="900">
        <f>SUM(AL40:AM58)</f>
        <v>316</v>
      </c>
      <c r="AM59" s="903"/>
      <c r="AN59" s="900">
        <f>SUM(AN40:AO58)</f>
        <v>134</v>
      </c>
      <c r="AO59" s="903"/>
      <c r="AP59" s="900">
        <f>SUM(AP40:AQ58)</f>
        <v>573</v>
      </c>
      <c r="AQ59" s="903"/>
      <c r="AR59" s="897">
        <f>SUM(AR40:AR58)</f>
        <v>20</v>
      </c>
      <c r="AS59" s="898"/>
      <c r="AT59" s="897">
        <f>SUM(AT40:AT58)</f>
        <v>7</v>
      </c>
      <c r="AU59" s="898"/>
      <c r="AV59" s="897">
        <f>SUM(AV40:AV58)</f>
        <v>4</v>
      </c>
      <c r="AW59" s="898"/>
      <c r="AX59" s="897">
        <f>SUM(AX40:AX58)</f>
        <v>2</v>
      </c>
      <c r="AY59" s="898"/>
      <c r="AZ59" s="897">
        <f>SUM(AZ40:AZ58)</f>
        <v>10</v>
      </c>
      <c r="BA59" s="898"/>
      <c r="BB59" s="897">
        <f>SUM(BB40:BB58)</f>
        <v>2</v>
      </c>
      <c r="BC59" s="899"/>
    </row>
    <row r="60" spans="5:55" s="242" customFormat="1" ht="21" customHeight="1" thickBot="1">
      <c r="E60" s="412" t="s">
        <v>136</v>
      </c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13"/>
      <c r="AF60" s="413"/>
      <c r="AG60" s="413"/>
      <c r="AH60" s="413"/>
      <c r="AI60" s="413"/>
      <c r="AJ60" s="413"/>
      <c r="AK60" s="413"/>
      <c r="AL60" s="413"/>
      <c r="AM60" s="413"/>
      <c r="AN60" s="413"/>
      <c r="AO60" s="413"/>
      <c r="AP60" s="413"/>
      <c r="AQ60" s="413"/>
      <c r="AR60" s="413"/>
      <c r="AS60" s="413"/>
      <c r="AT60" s="413"/>
      <c r="AU60" s="413"/>
      <c r="AV60" s="413"/>
      <c r="AW60" s="413"/>
      <c r="AX60" s="413"/>
      <c r="AY60" s="413"/>
      <c r="AZ60" s="413"/>
      <c r="BA60" s="413"/>
      <c r="BB60" s="413"/>
      <c r="BC60" s="415"/>
    </row>
    <row r="61" spans="5:55" s="240" customFormat="1" ht="20.25" customHeight="1">
      <c r="E61" s="884" t="s">
        <v>110</v>
      </c>
      <c r="F61" s="885"/>
      <c r="G61" s="886"/>
      <c r="H61" s="458" t="s">
        <v>334</v>
      </c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830"/>
      <c r="V61" s="890"/>
      <c r="W61" s="891"/>
      <c r="X61" s="891"/>
      <c r="Y61" s="892"/>
      <c r="Z61" s="893"/>
      <c r="AA61" s="894"/>
      <c r="AB61" s="895"/>
      <c r="AC61" s="896"/>
      <c r="AD61" s="461">
        <v>10</v>
      </c>
      <c r="AE61" s="462"/>
      <c r="AF61" s="863">
        <f aca="true" t="shared" si="4" ref="AF61:AF81">AD61*30</f>
        <v>300</v>
      </c>
      <c r="AG61" s="874"/>
      <c r="AH61" s="878"/>
      <c r="AI61" s="879"/>
      <c r="AJ61" s="880"/>
      <c r="AK61" s="880"/>
      <c r="AL61" s="880"/>
      <c r="AM61" s="880"/>
      <c r="AN61" s="880"/>
      <c r="AO61" s="881"/>
      <c r="AP61" s="882"/>
      <c r="AQ61" s="883"/>
      <c r="AR61" s="538"/>
      <c r="AS61" s="527"/>
      <c r="AT61" s="528"/>
      <c r="AU61" s="527"/>
      <c r="AV61" s="528"/>
      <c r="AW61" s="527"/>
      <c r="AX61" s="528"/>
      <c r="AY61" s="527"/>
      <c r="AZ61" s="528"/>
      <c r="BA61" s="527"/>
      <c r="BB61" s="528"/>
      <c r="BC61" s="539"/>
    </row>
    <row r="62" spans="5:55" s="240" customFormat="1" ht="20.25" customHeight="1">
      <c r="E62" s="884" t="s">
        <v>111</v>
      </c>
      <c r="F62" s="885"/>
      <c r="G62" s="886"/>
      <c r="H62" s="458" t="s">
        <v>318</v>
      </c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830"/>
      <c r="V62" s="890"/>
      <c r="W62" s="891"/>
      <c r="X62" s="891"/>
      <c r="Y62" s="892"/>
      <c r="Z62" s="893"/>
      <c r="AA62" s="894"/>
      <c r="AB62" s="895"/>
      <c r="AC62" s="896"/>
      <c r="AD62" s="461">
        <v>4</v>
      </c>
      <c r="AE62" s="462"/>
      <c r="AF62" s="863">
        <f t="shared" si="4"/>
        <v>120</v>
      </c>
      <c r="AG62" s="874"/>
      <c r="AH62" s="878"/>
      <c r="AI62" s="879"/>
      <c r="AJ62" s="880"/>
      <c r="AK62" s="880"/>
      <c r="AL62" s="880"/>
      <c r="AM62" s="880"/>
      <c r="AN62" s="880"/>
      <c r="AO62" s="881"/>
      <c r="AP62" s="882"/>
      <c r="AQ62" s="883"/>
      <c r="AR62" s="955"/>
      <c r="AS62" s="873"/>
      <c r="AT62" s="871"/>
      <c r="AU62" s="873"/>
      <c r="AV62" s="871"/>
      <c r="AW62" s="873"/>
      <c r="AX62" s="871"/>
      <c r="AY62" s="873"/>
      <c r="AZ62" s="871"/>
      <c r="BA62" s="873"/>
      <c r="BB62" s="871"/>
      <c r="BC62" s="872"/>
    </row>
    <row r="63" spans="5:55" s="240" customFormat="1" ht="20.25" customHeight="1">
      <c r="E63" s="337" t="s">
        <v>112</v>
      </c>
      <c r="F63" s="338"/>
      <c r="G63" s="339"/>
      <c r="H63" s="458" t="s">
        <v>179</v>
      </c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830"/>
      <c r="V63" s="461"/>
      <c r="W63" s="462"/>
      <c r="X63" s="462">
        <v>2</v>
      </c>
      <c r="Y63" s="463"/>
      <c r="Z63" s="865">
        <v>2</v>
      </c>
      <c r="AA63" s="866"/>
      <c r="AB63" s="867">
        <v>2</v>
      </c>
      <c r="AC63" s="868"/>
      <c r="AD63" s="461">
        <v>4</v>
      </c>
      <c r="AE63" s="462"/>
      <c r="AF63" s="863">
        <f t="shared" si="4"/>
        <v>120</v>
      </c>
      <c r="AG63" s="874"/>
      <c r="AH63" s="437">
        <f>+SUM(AJ63:AO63)</f>
        <v>72</v>
      </c>
      <c r="AI63" s="354"/>
      <c r="AJ63" s="452">
        <v>36</v>
      </c>
      <c r="AK63" s="452"/>
      <c r="AL63" s="452"/>
      <c r="AM63" s="452"/>
      <c r="AN63" s="452">
        <v>36</v>
      </c>
      <c r="AO63" s="438"/>
      <c r="AP63" s="350">
        <f aca="true" t="shared" si="5" ref="AP63:AP81">AF63-AH63</f>
        <v>48</v>
      </c>
      <c r="AQ63" s="351"/>
      <c r="AR63" s="442"/>
      <c r="AS63" s="435"/>
      <c r="AT63" s="434">
        <v>4</v>
      </c>
      <c r="AU63" s="435"/>
      <c r="AV63" s="434"/>
      <c r="AW63" s="435"/>
      <c r="AX63" s="434"/>
      <c r="AY63" s="435"/>
      <c r="AZ63" s="871"/>
      <c r="BA63" s="873"/>
      <c r="BB63" s="871"/>
      <c r="BC63" s="872"/>
    </row>
    <row r="64" spans="5:55" s="240" customFormat="1" ht="20.25" customHeight="1">
      <c r="E64" s="337" t="s">
        <v>285</v>
      </c>
      <c r="F64" s="338"/>
      <c r="G64" s="339"/>
      <c r="H64" s="458" t="s">
        <v>177</v>
      </c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830"/>
      <c r="V64" s="461">
        <v>2</v>
      </c>
      <c r="W64" s="462"/>
      <c r="X64" s="462"/>
      <c r="Y64" s="463"/>
      <c r="Z64" s="865">
        <v>2</v>
      </c>
      <c r="AA64" s="866"/>
      <c r="AB64" s="867">
        <v>2</v>
      </c>
      <c r="AC64" s="868"/>
      <c r="AD64" s="461">
        <v>5</v>
      </c>
      <c r="AE64" s="462"/>
      <c r="AF64" s="863">
        <f t="shared" si="4"/>
        <v>150</v>
      </c>
      <c r="AG64" s="874"/>
      <c r="AH64" s="437">
        <f>+SUM(AJ64:AO64)</f>
        <v>72</v>
      </c>
      <c r="AI64" s="354"/>
      <c r="AJ64" s="452">
        <v>36</v>
      </c>
      <c r="AK64" s="452"/>
      <c r="AL64" s="452">
        <v>18</v>
      </c>
      <c r="AM64" s="452"/>
      <c r="AN64" s="452">
        <v>18</v>
      </c>
      <c r="AO64" s="438"/>
      <c r="AP64" s="350">
        <f t="shared" si="5"/>
        <v>78</v>
      </c>
      <c r="AQ64" s="351"/>
      <c r="AR64" s="442"/>
      <c r="AS64" s="435"/>
      <c r="AT64" s="434">
        <v>4</v>
      </c>
      <c r="AU64" s="435"/>
      <c r="AV64" s="434"/>
      <c r="AW64" s="435"/>
      <c r="AX64" s="434"/>
      <c r="AY64" s="435"/>
      <c r="AZ64" s="871"/>
      <c r="BA64" s="873"/>
      <c r="BB64" s="871"/>
      <c r="BC64" s="872"/>
    </row>
    <row r="65" spans="5:55" s="240" customFormat="1" ht="20.25" customHeight="1">
      <c r="E65" s="827" t="s">
        <v>115</v>
      </c>
      <c r="F65" s="828"/>
      <c r="G65" s="829"/>
      <c r="H65" s="458" t="s">
        <v>178</v>
      </c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830"/>
      <c r="V65" s="461"/>
      <c r="W65" s="462"/>
      <c r="X65" s="462">
        <v>3</v>
      </c>
      <c r="Y65" s="463"/>
      <c r="Z65" s="865"/>
      <c r="AA65" s="866"/>
      <c r="AB65" s="867"/>
      <c r="AC65" s="868"/>
      <c r="AD65" s="461">
        <v>1</v>
      </c>
      <c r="AE65" s="462"/>
      <c r="AF65" s="863">
        <f t="shared" si="4"/>
        <v>30</v>
      </c>
      <c r="AG65" s="874"/>
      <c r="AH65" s="437"/>
      <c r="AI65" s="354"/>
      <c r="AJ65" s="452"/>
      <c r="AK65" s="452"/>
      <c r="AL65" s="452"/>
      <c r="AM65" s="452"/>
      <c r="AN65" s="452"/>
      <c r="AO65" s="438"/>
      <c r="AP65" s="350">
        <f t="shared" si="5"/>
        <v>30</v>
      </c>
      <c r="AQ65" s="351"/>
      <c r="AR65" s="442"/>
      <c r="AS65" s="435"/>
      <c r="AT65" s="434"/>
      <c r="AU65" s="435"/>
      <c r="AV65" s="434"/>
      <c r="AW65" s="435"/>
      <c r="AX65" s="434"/>
      <c r="AY65" s="435"/>
      <c r="AZ65" s="871"/>
      <c r="BA65" s="873"/>
      <c r="BB65" s="871"/>
      <c r="BC65" s="872"/>
    </row>
    <row r="66" spans="5:55" s="240" customFormat="1" ht="20.25" customHeight="1">
      <c r="E66" s="337" t="s">
        <v>286</v>
      </c>
      <c r="F66" s="338"/>
      <c r="G66" s="339"/>
      <c r="H66" s="458" t="s">
        <v>258</v>
      </c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830"/>
      <c r="V66" s="461"/>
      <c r="W66" s="462"/>
      <c r="X66" s="462">
        <v>2</v>
      </c>
      <c r="Y66" s="463"/>
      <c r="Z66" s="865">
        <v>2</v>
      </c>
      <c r="AA66" s="866"/>
      <c r="AB66" s="867">
        <v>2</v>
      </c>
      <c r="AC66" s="868"/>
      <c r="AD66" s="461">
        <v>3</v>
      </c>
      <c r="AE66" s="462"/>
      <c r="AF66" s="863">
        <f t="shared" si="4"/>
        <v>90</v>
      </c>
      <c r="AG66" s="874"/>
      <c r="AH66" s="437">
        <f>+SUM(AJ66:AO66)</f>
        <v>54</v>
      </c>
      <c r="AI66" s="354"/>
      <c r="AJ66" s="452">
        <v>36</v>
      </c>
      <c r="AK66" s="452"/>
      <c r="AL66" s="452"/>
      <c r="AM66" s="452"/>
      <c r="AN66" s="452">
        <v>18</v>
      </c>
      <c r="AO66" s="438"/>
      <c r="AP66" s="350">
        <f t="shared" si="5"/>
        <v>36</v>
      </c>
      <c r="AQ66" s="351"/>
      <c r="AR66" s="442"/>
      <c r="AS66" s="435"/>
      <c r="AT66" s="434">
        <v>3</v>
      </c>
      <c r="AU66" s="435"/>
      <c r="AV66" s="434"/>
      <c r="AW66" s="435"/>
      <c r="AX66" s="434"/>
      <c r="AY66" s="435"/>
      <c r="AZ66" s="871"/>
      <c r="BA66" s="873"/>
      <c r="BB66" s="871"/>
      <c r="BC66" s="872"/>
    </row>
    <row r="67" spans="5:55" s="240" customFormat="1" ht="20.25" customHeight="1">
      <c r="E67" s="337" t="s">
        <v>287</v>
      </c>
      <c r="F67" s="338"/>
      <c r="G67" s="339"/>
      <c r="H67" s="458" t="s">
        <v>288</v>
      </c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830"/>
      <c r="V67" s="461">
        <v>1</v>
      </c>
      <c r="W67" s="462"/>
      <c r="X67" s="462"/>
      <c r="Y67" s="463"/>
      <c r="Z67" s="865">
        <v>1</v>
      </c>
      <c r="AA67" s="866"/>
      <c r="AB67" s="867">
        <v>1</v>
      </c>
      <c r="AC67" s="868"/>
      <c r="AD67" s="461">
        <v>4</v>
      </c>
      <c r="AE67" s="462"/>
      <c r="AF67" s="863">
        <f t="shared" si="4"/>
        <v>120</v>
      </c>
      <c r="AG67" s="874"/>
      <c r="AH67" s="437">
        <f>AJ67+AL67+AN67</f>
        <v>54</v>
      </c>
      <c r="AI67" s="354"/>
      <c r="AJ67" s="452">
        <v>36</v>
      </c>
      <c r="AK67" s="452"/>
      <c r="AL67" s="452"/>
      <c r="AM67" s="452"/>
      <c r="AN67" s="452">
        <v>18</v>
      </c>
      <c r="AO67" s="438"/>
      <c r="AP67" s="350">
        <f t="shared" si="5"/>
        <v>66</v>
      </c>
      <c r="AQ67" s="351"/>
      <c r="AR67" s="442">
        <v>3</v>
      </c>
      <c r="AS67" s="435"/>
      <c r="AT67" s="434"/>
      <c r="AU67" s="435"/>
      <c r="AV67" s="434"/>
      <c r="AW67" s="435"/>
      <c r="AX67" s="434"/>
      <c r="AY67" s="435"/>
      <c r="AZ67" s="871"/>
      <c r="BA67" s="873"/>
      <c r="BB67" s="871"/>
      <c r="BC67" s="872"/>
    </row>
    <row r="68" spans="5:55" s="243" customFormat="1" ht="42" customHeight="1">
      <c r="E68" s="831" t="s">
        <v>289</v>
      </c>
      <c r="F68" s="832"/>
      <c r="G68" s="833"/>
      <c r="H68" s="458" t="s">
        <v>290</v>
      </c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830"/>
      <c r="V68" s="461"/>
      <c r="W68" s="462"/>
      <c r="X68" s="462">
        <v>2</v>
      </c>
      <c r="Y68" s="463"/>
      <c r="Z68" s="865"/>
      <c r="AA68" s="866"/>
      <c r="AB68" s="867"/>
      <c r="AC68" s="868"/>
      <c r="AD68" s="461">
        <v>1</v>
      </c>
      <c r="AE68" s="462"/>
      <c r="AF68" s="863">
        <f t="shared" si="4"/>
        <v>30</v>
      </c>
      <c r="AG68" s="864"/>
      <c r="AH68" s="350"/>
      <c r="AI68" s="354"/>
      <c r="AJ68" s="462"/>
      <c r="AK68" s="462"/>
      <c r="AL68" s="462"/>
      <c r="AM68" s="462"/>
      <c r="AN68" s="462"/>
      <c r="AO68" s="434"/>
      <c r="AP68" s="350">
        <f t="shared" si="5"/>
        <v>30</v>
      </c>
      <c r="AQ68" s="351"/>
      <c r="AR68" s="461"/>
      <c r="AS68" s="462"/>
      <c r="AT68" s="462"/>
      <c r="AU68" s="462"/>
      <c r="AV68" s="462"/>
      <c r="AW68" s="462"/>
      <c r="AX68" s="462"/>
      <c r="AY68" s="462"/>
      <c r="AZ68" s="462"/>
      <c r="BA68" s="462"/>
      <c r="BB68" s="462"/>
      <c r="BC68" s="463"/>
    </row>
    <row r="69" spans="5:55" s="243" customFormat="1" ht="20.25">
      <c r="E69" s="827" t="s">
        <v>118</v>
      </c>
      <c r="F69" s="828"/>
      <c r="G69" s="829"/>
      <c r="H69" s="443" t="s">
        <v>180</v>
      </c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5"/>
      <c r="V69" s="343">
        <v>4</v>
      </c>
      <c r="W69" s="335"/>
      <c r="X69" s="334">
        <v>3</v>
      </c>
      <c r="Y69" s="336"/>
      <c r="Z69" s="865">
        <v>3</v>
      </c>
      <c r="AA69" s="866"/>
      <c r="AB69" s="867" t="s">
        <v>335</v>
      </c>
      <c r="AC69" s="870"/>
      <c r="AD69" s="442">
        <v>8</v>
      </c>
      <c r="AE69" s="435"/>
      <c r="AF69" s="864">
        <f t="shared" si="4"/>
        <v>240</v>
      </c>
      <c r="AG69" s="869"/>
      <c r="AH69" s="436">
        <f>AJ69+AL69+AN69</f>
        <v>126</v>
      </c>
      <c r="AI69" s="437"/>
      <c r="AJ69" s="438">
        <v>72</v>
      </c>
      <c r="AK69" s="439"/>
      <c r="AL69" s="438">
        <v>18</v>
      </c>
      <c r="AM69" s="439"/>
      <c r="AN69" s="438">
        <v>36</v>
      </c>
      <c r="AO69" s="440"/>
      <c r="AP69" s="441">
        <f t="shared" si="5"/>
        <v>114</v>
      </c>
      <c r="AQ69" s="440"/>
      <c r="AR69" s="343"/>
      <c r="AS69" s="335"/>
      <c r="AT69" s="334"/>
      <c r="AU69" s="335"/>
      <c r="AV69" s="334">
        <v>3</v>
      </c>
      <c r="AW69" s="335"/>
      <c r="AX69" s="334">
        <v>4</v>
      </c>
      <c r="AY69" s="335"/>
      <c r="AZ69" s="334"/>
      <c r="BA69" s="335"/>
      <c r="BB69" s="334"/>
      <c r="BC69" s="336"/>
    </row>
    <row r="70" spans="5:55" s="243" customFormat="1" ht="42" customHeight="1">
      <c r="E70" s="831" t="s">
        <v>152</v>
      </c>
      <c r="F70" s="832"/>
      <c r="G70" s="833"/>
      <c r="H70" s="458" t="s">
        <v>291</v>
      </c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830"/>
      <c r="V70" s="461"/>
      <c r="W70" s="462"/>
      <c r="X70" s="462">
        <v>4</v>
      </c>
      <c r="Y70" s="463"/>
      <c r="Z70" s="865"/>
      <c r="AA70" s="866"/>
      <c r="AB70" s="867"/>
      <c r="AC70" s="868"/>
      <c r="AD70" s="461">
        <v>1.5</v>
      </c>
      <c r="AE70" s="462"/>
      <c r="AF70" s="863">
        <f t="shared" si="4"/>
        <v>45</v>
      </c>
      <c r="AG70" s="864"/>
      <c r="AH70" s="350"/>
      <c r="AI70" s="354"/>
      <c r="AJ70" s="462"/>
      <c r="AK70" s="462"/>
      <c r="AL70" s="462"/>
      <c r="AM70" s="462"/>
      <c r="AN70" s="462"/>
      <c r="AO70" s="434"/>
      <c r="AP70" s="350">
        <f t="shared" si="5"/>
        <v>45</v>
      </c>
      <c r="AQ70" s="351"/>
      <c r="AR70" s="461"/>
      <c r="AS70" s="462"/>
      <c r="AT70" s="462"/>
      <c r="AU70" s="462"/>
      <c r="AV70" s="462"/>
      <c r="AW70" s="462"/>
      <c r="AX70" s="462"/>
      <c r="AY70" s="462"/>
      <c r="AZ70" s="462"/>
      <c r="BA70" s="462"/>
      <c r="BB70" s="462"/>
      <c r="BC70" s="463"/>
    </row>
    <row r="71" spans="5:55" s="243" customFormat="1" ht="20.25">
      <c r="E71" s="827" t="s">
        <v>153</v>
      </c>
      <c r="F71" s="828"/>
      <c r="G71" s="829"/>
      <c r="H71" s="458" t="s">
        <v>182</v>
      </c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830"/>
      <c r="V71" s="461">
        <v>4</v>
      </c>
      <c r="W71" s="462"/>
      <c r="X71" s="462"/>
      <c r="Y71" s="463"/>
      <c r="Z71" s="865">
        <v>4</v>
      </c>
      <c r="AA71" s="866"/>
      <c r="AB71" s="867">
        <v>4</v>
      </c>
      <c r="AC71" s="868"/>
      <c r="AD71" s="461">
        <v>5</v>
      </c>
      <c r="AE71" s="462"/>
      <c r="AF71" s="863">
        <f t="shared" si="4"/>
        <v>150</v>
      </c>
      <c r="AG71" s="864"/>
      <c r="AH71" s="350">
        <f aca="true" t="shared" si="6" ref="AH71:AH79">AJ71+AL71+AN71</f>
        <v>72</v>
      </c>
      <c r="AI71" s="354"/>
      <c r="AJ71" s="355">
        <v>36</v>
      </c>
      <c r="AK71" s="355"/>
      <c r="AL71" s="355">
        <v>36</v>
      </c>
      <c r="AM71" s="355"/>
      <c r="AN71" s="462"/>
      <c r="AO71" s="434"/>
      <c r="AP71" s="350">
        <f t="shared" si="5"/>
        <v>78</v>
      </c>
      <c r="AQ71" s="351"/>
      <c r="AR71" s="461"/>
      <c r="AS71" s="462"/>
      <c r="AT71" s="462"/>
      <c r="AU71" s="462"/>
      <c r="AV71" s="462"/>
      <c r="AW71" s="462"/>
      <c r="AX71" s="462">
        <v>4</v>
      </c>
      <c r="AY71" s="462"/>
      <c r="AZ71" s="462"/>
      <c r="BA71" s="462"/>
      <c r="BB71" s="462"/>
      <c r="BC71" s="463"/>
    </row>
    <row r="72" spans="5:55" s="243" customFormat="1" ht="20.25">
      <c r="E72" s="827" t="s">
        <v>154</v>
      </c>
      <c r="F72" s="828"/>
      <c r="G72" s="829"/>
      <c r="H72" s="443" t="s">
        <v>183</v>
      </c>
      <c r="I72" s="444"/>
      <c r="J72" s="444"/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5"/>
      <c r="V72" s="343"/>
      <c r="W72" s="335"/>
      <c r="X72" s="334">
        <v>3</v>
      </c>
      <c r="Y72" s="336"/>
      <c r="Z72" s="865">
        <v>3</v>
      </c>
      <c r="AA72" s="866"/>
      <c r="AB72" s="867">
        <v>3</v>
      </c>
      <c r="AC72" s="870"/>
      <c r="AD72" s="442">
        <v>3</v>
      </c>
      <c r="AE72" s="435"/>
      <c r="AF72" s="864">
        <f t="shared" si="4"/>
        <v>90</v>
      </c>
      <c r="AG72" s="869"/>
      <c r="AH72" s="436">
        <f>AJ72+AL72+AN72</f>
        <v>54</v>
      </c>
      <c r="AI72" s="437"/>
      <c r="AJ72" s="438">
        <v>36</v>
      </c>
      <c r="AK72" s="439"/>
      <c r="AL72" s="438">
        <v>18</v>
      </c>
      <c r="AM72" s="439"/>
      <c r="AN72" s="438"/>
      <c r="AO72" s="440"/>
      <c r="AP72" s="441">
        <f>AF72-AH72</f>
        <v>36</v>
      </c>
      <c r="AQ72" s="440"/>
      <c r="AR72" s="343"/>
      <c r="AS72" s="335"/>
      <c r="AT72" s="334"/>
      <c r="AU72" s="335"/>
      <c r="AV72" s="334">
        <v>3</v>
      </c>
      <c r="AW72" s="335"/>
      <c r="AX72" s="334"/>
      <c r="AY72" s="335"/>
      <c r="AZ72" s="334"/>
      <c r="BA72" s="335"/>
      <c r="BB72" s="334"/>
      <c r="BC72" s="336"/>
    </row>
    <row r="73" spans="5:55" s="41" customFormat="1" ht="20.25" customHeight="1">
      <c r="E73" s="827" t="s">
        <v>155</v>
      </c>
      <c r="F73" s="828"/>
      <c r="G73" s="829"/>
      <c r="H73" s="465" t="s">
        <v>184</v>
      </c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  <c r="U73" s="467"/>
      <c r="V73" s="457">
        <v>3</v>
      </c>
      <c r="W73" s="355"/>
      <c r="X73" s="355"/>
      <c r="Y73" s="464"/>
      <c r="Z73" s="344">
        <v>3</v>
      </c>
      <c r="AA73" s="345"/>
      <c r="AB73" s="346">
        <v>3</v>
      </c>
      <c r="AC73" s="468"/>
      <c r="AD73" s="457">
        <v>4.5</v>
      </c>
      <c r="AE73" s="355"/>
      <c r="AF73" s="352">
        <f t="shared" si="4"/>
        <v>135</v>
      </c>
      <c r="AG73" s="353"/>
      <c r="AH73" s="350">
        <f>AJ73+AL73+AN73</f>
        <v>72</v>
      </c>
      <c r="AI73" s="354"/>
      <c r="AJ73" s="438">
        <v>36</v>
      </c>
      <c r="AK73" s="439"/>
      <c r="AL73" s="438">
        <v>18</v>
      </c>
      <c r="AM73" s="439"/>
      <c r="AN73" s="355">
        <v>18</v>
      </c>
      <c r="AO73" s="356"/>
      <c r="AP73" s="350">
        <f>AF73-AH73</f>
        <v>63</v>
      </c>
      <c r="AQ73" s="351"/>
      <c r="AR73" s="457"/>
      <c r="AS73" s="355"/>
      <c r="AT73" s="355"/>
      <c r="AU73" s="355"/>
      <c r="AV73" s="355">
        <v>4</v>
      </c>
      <c r="AW73" s="355"/>
      <c r="AX73" s="355"/>
      <c r="AY73" s="355"/>
      <c r="AZ73" s="355"/>
      <c r="BA73" s="355"/>
      <c r="BB73" s="355"/>
      <c r="BC73" s="464"/>
    </row>
    <row r="74" spans="5:55" s="243" customFormat="1" ht="20.25">
      <c r="E74" s="827" t="s">
        <v>156</v>
      </c>
      <c r="F74" s="828"/>
      <c r="G74" s="829"/>
      <c r="H74" s="443" t="s">
        <v>185</v>
      </c>
      <c r="I74" s="444"/>
      <c r="J74" s="444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5"/>
      <c r="V74" s="343"/>
      <c r="W74" s="335"/>
      <c r="X74" s="334">
        <v>3</v>
      </c>
      <c r="Y74" s="336"/>
      <c r="Z74" s="865">
        <v>3</v>
      </c>
      <c r="AA74" s="866"/>
      <c r="AB74" s="867">
        <v>3</v>
      </c>
      <c r="AC74" s="870"/>
      <c r="AD74" s="442">
        <v>3</v>
      </c>
      <c r="AE74" s="435"/>
      <c r="AF74" s="864">
        <f t="shared" si="4"/>
        <v>90</v>
      </c>
      <c r="AG74" s="869"/>
      <c r="AH74" s="436">
        <f t="shared" si="6"/>
        <v>54</v>
      </c>
      <c r="AI74" s="437"/>
      <c r="AJ74" s="438">
        <v>36</v>
      </c>
      <c r="AK74" s="439"/>
      <c r="AL74" s="438">
        <v>18</v>
      </c>
      <c r="AM74" s="439"/>
      <c r="AN74" s="438"/>
      <c r="AO74" s="440"/>
      <c r="AP74" s="441">
        <f t="shared" si="5"/>
        <v>36</v>
      </c>
      <c r="AQ74" s="440"/>
      <c r="AR74" s="343"/>
      <c r="AS74" s="335"/>
      <c r="AT74" s="334"/>
      <c r="AU74" s="335"/>
      <c r="AV74" s="334">
        <v>3</v>
      </c>
      <c r="AW74" s="335"/>
      <c r="AX74" s="334"/>
      <c r="AY74" s="335"/>
      <c r="AZ74" s="334"/>
      <c r="BA74" s="335"/>
      <c r="BB74" s="334"/>
      <c r="BC74" s="336"/>
    </row>
    <row r="75" spans="5:55" s="243" customFormat="1" ht="20.25">
      <c r="E75" s="827" t="s">
        <v>160</v>
      </c>
      <c r="F75" s="828"/>
      <c r="G75" s="829"/>
      <c r="H75" s="443" t="s">
        <v>186</v>
      </c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5"/>
      <c r="V75" s="343" t="s">
        <v>323</v>
      </c>
      <c r="W75" s="335"/>
      <c r="X75" s="334"/>
      <c r="Y75" s="336"/>
      <c r="Z75" s="865">
        <v>4</v>
      </c>
      <c r="AA75" s="866"/>
      <c r="AB75" s="867" t="s">
        <v>323</v>
      </c>
      <c r="AC75" s="870"/>
      <c r="AD75" s="442">
        <v>10</v>
      </c>
      <c r="AE75" s="435"/>
      <c r="AF75" s="864">
        <f t="shared" si="4"/>
        <v>300</v>
      </c>
      <c r="AG75" s="869"/>
      <c r="AH75" s="436">
        <f t="shared" si="6"/>
        <v>144</v>
      </c>
      <c r="AI75" s="437"/>
      <c r="AJ75" s="438">
        <v>72</v>
      </c>
      <c r="AK75" s="439"/>
      <c r="AL75" s="438"/>
      <c r="AM75" s="439"/>
      <c r="AN75" s="438">
        <v>72</v>
      </c>
      <c r="AO75" s="440"/>
      <c r="AP75" s="441">
        <f t="shared" si="5"/>
        <v>156</v>
      </c>
      <c r="AQ75" s="440"/>
      <c r="AR75" s="343"/>
      <c r="AS75" s="335"/>
      <c r="AT75" s="334"/>
      <c r="AU75" s="335"/>
      <c r="AV75" s="334"/>
      <c r="AW75" s="335"/>
      <c r="AX75" s="334">
        <v>4</v>
      </c>
      <c r="AY75" s="335"/>
      <c r="AZ75" s="334">
        <v>4</v>
      </c>
      <c r="BA75" s="335"/>
      <c r="BB75" s="334"/>
      <c r="BC75" s="336"/>
    </row>
    <row r="76" spans="5:55" s="243" customFormat="1" ht="20.25">
      <c r="E76" s="827" t="s">
        <v>161</v>
      </c>
      <c r="F76" s="828"/>
      <c r="G76" s="829"/>
      <c r="H76" s="458" t="s">
        <v>187</v>
      </c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830"/>
      <c r="V76" s="461"/>
      <c r="W76" s="462"/>
      <c r="X76" s="462">
        <v>5</v>
      </c>
      <c r="Y76" s="463"/>
      <c r="Z76" s="865"/>
      <c r="AA76" s="866"/>
      <c r="AB76" s="867"/>
      <c r="AC76" s="868"/>
      <c r="AD76" s="461">
        <v>1</v>
      </c>
      <c r="AE76" s="462"/>
      <c r="AF76" s="863">
        <f t="shared" si="4"/>
        <v>30</v>
      </c>
      <c r="AG76" s="864"/>
      <c r="AH76" s="350"/>
      <c r="AI76" s="354"/>
      <c r="AJ76" s="462"/>
      <c r="AK76" s="462"/>
      <c r="AL76" s="462"/>
      <c r="AM76" s="462"/>
      <c r="AN76" s="462"/>
      <c r="AO76" s="434"/>
      <c r="AP76" s="350">
        <f t="shared" si="5"/>
        <v>30</v>
      </c>
      <c r="AQ76" s="351"/>
      <c r="AR76" s="461"/>
      <c r="AS76" s="462"/>
      <c r="AT76" s="462"/>
      <c r="AU76" s="462"/>
      <c r="AV76" s="462"/>
      <c r="AW76" s="462"/>
      <c r="AX76" s="462"/>
      <c r="AY76" s="462"/>
      <c r="AZ76" s="462"/>
      <c r="BA76" s="462"/>
      <c r="BB76" s="462"/>
      <c r="BC76" s="463"/>
    </row>
    <row r="77" spans="5:55" s="243" customFormat="1" ht="20.25">
      <c r="E77" s="827" t="s">
        <v>162</v>
      </c>
      <c r="F77" s="828"/>
      <c r="G77" s="829"/>
      <c r="H77" s="443" t="s">
        <v>188</v>
      </c>
      <c r="I77" s="444"/>
      <c r="J77" s="444"/>
      <c r="K77" s="444"/>
      <c r="L77" s="444"/>
      <c r="M77" s="444"/>
      <c r="N77" s="444"/>
      <c r="O77" s="444"/>
      <c r="P77" s="444"/>
      <c r="Q77" s="444"/>
      <c r="R77" s="444"/>
      <c r="S77" s="444"/>
      <c r="T77" s="444"/>
      <c r="U77" s="445"/>
      <c r="V77" s="343">
        <v>5</v>
      </c>
      <c r="W77" s="335"/>
      <c r="X77" s="334"/>
      <c r="Y77" s="336"/>
      <c r="Z77" s="865"/>
      <c r="AA77" s="866"/>
      <c r="AB77" s="867">
        <v>5</v>
      </c>
      <c r="AC77" s="870"/>
      <c r="AD77" s="442">
        <v>6.5</v>
      </c>
      <c r="AE77" s="435"/>
      <c r="AF77" s="864">
        <f t="shared" si="4"/>
        <v>195</v>
      </c>
      <c r="AG77" s="869"/>
      <c r="AH77" s="436">
        <f t="shared" si="6"/>
        <v>90</v>
      </c>
      <c r="AI77" s="437"/>
      <c r="AJ77" s="438">
        <v>36</v>
      </c>
      <c r="AK77" s="439"/>
      <c r="AL77" s="438">
        <v>36</v>
      </c>
      <c r="AM77" s="439"/>
      <c r="AN77" s="438">
        <v>18</v>
      </c>
      <c r="AO77" s="440"/>
      <c r="AP77" s="441">
        <f t="shared" si="5"/>
        <v>105</v>
      </c>
      <c r="AQ77" s="440"/>
      <c r="AR77" s="343"/>
      <c r="AS77" s="335"/>
      <c r="AT77" s="334"/>
      <c r="AU77" s="335"/>
      <c r="AV77" s="334"/>
      <c r="AW77" s="335"/>
      <c r="AX77" s="334"/>
      <c r="AY77" s="335"/>
      <c r="AZ77" s="334">
        <v>5</v>
      </c>
      <c r="BA77" s="335"/>
      <c r="BB77" s="334"/>
      <c r="BC77" s="336"/>
    </row>
    <row r="78" spans="5:55" s="243" customFormat="1" ht="42" customHeight="1">
      <c r="E78" s="827" t="s">
        <v>163</v>
      </c>
      <c r="F78" s="828"/>
      <c r="G78" s="829"/>
      <c r="H78" s="458" t="s">
        <v>189</v>
      </c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830"/>
      <c r="V78" s="461"/>
      <c r="W78" s="462"/>
      <c r="X78" s="462">
        <v>6</v>
      </c>
      <c r="Y78" s="463"/>
      <c r="Z78" s="865"/>
      <c r="AA78" s="866"/>
      <c r="AB78" s="867"/>
      <c r="AC78" s="868"/>
      <c r="AD78" s="461">
        <v>1</v>
      </c>
      <c r="AE78" s="462"/>
      <c r="AF78" s="863">
        <f t="shared" si="4"/>
        <v>30</v>
      </c>
      <c r="AG78" s="864"/>
      <c r="AH78" s="350"/>
      <c r="AI78" s="354"/>
      <c r="AJ78" s="462"/>
      <c r="AK78" s="462"/>
      <c r="AL78" s="462"/>
      <c r="AM78" s="462"/>
      <c r="AN78" s="462"/>
      <c r="AO78" s="434"/>
      <c r="AP78" s="350">
        <f t="shared" si="5"/>
        <v>30</v>
      </c>
      <c r="AQ78" s="351"/>
      <c r="AR78" s="461"/>
      <c r="AS78" s="462"/>
      <c r="AT78" s="462"/>
      <c r="AU78" s="462"/>
      <c r="AV78" s="462"/>
      <c r="AW78" s="462"/>
      <c r="AX78" s="462"/>
      <c r="AY78" s="462"/>
      <c r="AZ78" s="462"/>
      <c r="BA78" s="462"/>
      <c r="BB78" s="462"/>
      <c r="BC78" s="463"/>
    </row>
    <row r="79" spans="5:55" s="37" customFormat="1" ht="20.25">
      <c r="E79" s="337" t="s">
        <v>164</v>
      </c>
      <c r="F79" s="338"/>
      <c r="G79" s="339"/>
      <c r="H79" s="458" t="s">
        <v>190</v>
      </c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60"/>
      <c r="V79" s="461">
        <v>6</v>
      </c>
      <c r="W79" s="462"/>
      <c r="X79" s="462"/>
      <c r="Y79" s="463"/>
      <c r="Z79" s="461"/>
      <c r="AA79" s="462"/>
      <c r="AB79" s="462">
        <v>6</v>
      </c>
      <c r="AC79" s="434"/>
      <c r="AD79" s="450">
        <v>3.5</v>
      </c>
      <c r="AE79" s="451"/>
      <c r="AF79" s="352">
        <f t="shared" si="4"/>
        <v>105</v>
      </c>
      <c r="AG79" s="353"/>
      <c r="AH79" s="350">
        <f t="shared" si="6"/>
        <v>54</v>
      </c>
      <c r="AI79" s="354"/>
      <c r="AJ79" s="452">
        <v>18</v>
      </c>
      <c r="AK79" s="452"/>
      <c r="AL79" s="452">
        <v>18</v>
      </c>
      <c r="AM79" s="452"/>
      <c r="AN79" s="452">
        <v>18</v>
      </c>
      <c r="AO79" s="438"/>
      <c r="AP79" s="350">
        <f t="shared" si="5"/>
        <v>51</v>
      </c>
      <c r="AQ79" s="351"/>
      <c r="AR79" s="442"/>
      <c r="AS79" s="435"/>
      <c r="AT79" s="434"/>
      <c r="AU79" s="435"/>
      <c r="AV79" s="434"/>
      <c r="AW79" s="435"/>
      <c r="AX79" s="434"/>
      <c r="AY79" s="435"/>
      <c r="AZ79" s="434"/>
      <c r="BA79" s="435"/>
      <c r="BB79" s="434">
        <v>6</v>
      </c>
      <c r="BC79" s="446"/>
    </row>
    <row r="80" spans="5:55" s="41" customFormat="1" ht="20.25">
      <c r="E80" s="337" t="s">
        <v>165</v>
      </c>
      <c r="F80" s="338"/>
      <c r="G80" s="339"/>
      <c r="H80" s="465" t="s">
        <v>191</v>
      </c>
      <c r="I80" s="466"/>
      <c r="J80" s="466"/>
      <c r="K80" s="466"/>
      <c r="L80" s="466"/>
      <c r="M80" s="466"/>
      <c r="N80" s="466"/>
      <c r="O80" s="466"/>
      <c r="P80" s="466"/>
      <c r="Q80" s="466"/>
      <c r="R80" s="466"/>
      <c r="S80" s="466"/>
      <c r="T80" s="466"/>
      <c r="U80" s="467"/>
      <c r="V80" s="457"/>
      <c r="W80" s="355"/>
      <c r="X80" s="355">
        <v>6</v>
      </c>
      <c r="Y80" s="464"/>
      <c r="Z80" s="344"/>
      <c r="AA80" s="345"/>
      <c r="AB80" s="346"/>
      <c r="AC80" s="468"/>
      <c r="AD80" s="457">
        <v>6</v>
      </c>
      <c r="AE80" s="355"/>
      <c r="AF80" s="352">
        <f t="shared" si="4"/>
        <v>180</v>
      </c>
      <c r="AG80" s="353"/>
      <c r="AH80" s="350"/>
      <c r="AI80" s="354"/>
      <c r="AJ80" s="355"/>
      <c r="AK80" s="355"/>
      <c r="AL80" s="355"/>
      <c r="AM80" s="355"/>
      <c r="AN80" s="355"/>
      <c r="AO80" s="356"/>
      <c r="AP80" s="455">
        <f t="shared" si="5"/>
        <v>180</v>
      </c>
      <c r="AQ80" s="456"/>
      <c r="AR80" s="457"/>
      <c r="AS80" s="355"/>
      <c r="AT80" s="355"/>
      <c r="AU80" s="355"/>
      <c r="AV80" s="355"/>
      <c r="AW80" s="355"/>
      <c r="AX80" s="355"/>
      <c r="AY80" s="355"/>
      <c r="AZ80" s="355"/>
      <c r="BA80" s="355"/>
      <c r="BB80" s="355" t="s">
        <v>324</v>
      </c>
      <c r="BC80" s="464"/>
    </row>
    <row r="81" spans="5:55" s="41" customFormat="1" ht="21" thickBot="1">
      <c r="E81" s="852" t="s">
        <v>292</v>
      </c>
      <c r="F81" s="853"/>
      <c r="G81" s="854"/>
      <c r="H81" s="855" t="s">
        <v>4</v>
      </c>
      <c r="I81" s="856"/>
      <c r="J81" s="856"/>
      <c r="K81" s="856"/>
      <c r="L81" s="856"/>
      <c r="M81" s="856"/>
      <c r="N81" s="856"/>
      <c r="O81" s="856"/>
      <c r="P81" s="856"/>
      <c r="Q81" s="856"/>
      <c r="R81" s="856"/>
      <c r="S81" s="856"/>
      <c r="T81" s="856"/>
      <c r="U81" s="857"/>
      <c r="V81" s="845"/>
      <c r="W81" s="842"/>
      <c r="X81" s="841"/>
      <c r="Y81" s="858"/>
      <c r="Z81" s="859"/>
      <c r="AA81" s="860"/>
      <c r="AB81" s="861"/>
      <c r="AC81" s="862"/>
      <c r="AD81" s="845">
        <v>6</v>
      </c>
      <c r="AE81" s="842"/>
      <c r="AF81" s="846">
        <f t="shared" si="4"/>
        <v>180</v>
      </c>
      <c r="AG81" s="847"/>
      <c r="AH81" s="848"/>
      <c r="AI81" s="849"/>
      <c r="AJ81" s="850"/>
      <c r="AK81" s="851"/>
      <c r="AL81" s="850"/>
      <c r="AM81" s="851"/>
      <c r="AN81" s="850"/>
      <c r="AO81" s="844"/>
      <c r="AP81" s="843">
        <f t="shared" si="5"/>
        <v>180</v>
      </c>
      <c r="AQ81" s="844"/>
      <c r="AR81" s="845"/>
      <c r="AS81" s="842"/>
      <c r="AT81" s="841"/>
      <c r="AU81" s="842"/>
      <c r="AV81" s="841"/>
      <c r="AW81" s="842"/>
      <c r="AX81" s="841"/>
      <c r="AY81" s="842"/>
      <c r="AZ81" s="841"/>
      <c r="BA81" s="842"/>
      <c r="BB81" s="841" t="s">
        <v>324</v>
      </c>
      <c r="BC81" s="858"/>
    </row>
    <row r="82" spans="5:55" s="38" customFormat="1" ht="21" thickBot="1">
      <c r="E82" s="429" t="s">
        <v>138</v>
      </c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  <c r="Q82" s="430"/>
      <c r="R82" s="430"/>
      <c r="S82" s="430"/>
      <c r="T82" s="430"/>
      <c r="U82" s="431"/>
      <c r="V82" s="432">
        <f>COUNTA(V63:W81)+1</f>
        <v>9</v>
      </c>
      <c r="W82" s="433"/>
      <c r="X82" s="432">
        <f>COUNTA(X63:Y81)</f>
        <v>11</v>
      </c>
      <c r="Y82" s="433"/>
      <c r="Z82" s="432">
        <f>COUNTA(Z63:AA81)</f>
        <v>10</v>
      </c>
      <c r="AA82" s="433"/>
      <c r="AB82" s="432">
        <f>COUNTA(AB63:AC81)+1</f>
        <v>13</v>
      </c>
      <c r="AC82" s="433"/>
      <c r="AD82" s="806">
        <f>SUM(AD61:AE81)</f>
        <v>91</v>
      </c>
      <c r="AE82" s="808"/>
      <c r="AF82" s="806">
        <f>SUM(AF61:AG81)</f>
        <v>2730</v>
      </c>
      <c r="AG82" s="808"/>
      <c r="AH82" s="806">
        <f>SUM(AH61:AI81)</f>
        <v>918</v>
      </c>
      <c r="AI82" s="808"/>
      <c r="AJ82" s="806">
        <f>SUM(AJ61:AK81)</f>
        <v>486</v>
      </c>
      <c r="AK82" s="808"/>
      <c r="AL82" s="806">
        <f>SUM(AL61:AM81)</f>
        <v>180</v>
      </c>
      <c r="AM82" s="808"/>
      <c r="AN82" s="806">
        <f>SUM(AN61:AO81)</f>
        <v>252</v>
      </c>
      <c r="AO82" s="808"/>
      <c r="AP82" s="806">
        <f>SUM(AP61:AQ81)</f>
        <v>1392</v>
      </c>
      <c r="AQ82" s="808"/>
      <c r="AR82" s="806">
        <f>SUM(AR61:AS81)</f>
        <v>3</v>
      </c>
      <c r="AS82" s="808"/>
      <c r="AT82" s="806">
        <f>SUM(AT61:AU81)</f>
        <v>11</v>
      </c>
      <c r="AU82" s="808"/>
      <c r="AV82" s="806">
        <f>SUM(AV61:AW81)</f>
        <v>13</v>
      </c>
      <c r="AW82" s="808"/>
      <c r="AX82" s="806">
        <f>SUM(AX61:AY81)</f>
        <v>12</v>
      </c>
      <c r="AY82" s="808"/>
      <c r="AZ82" s="806">
        <f>SUM(AZ61:BA81)</f>
        <v>9</v>
      </c>
      <c r="BA82" s="808"/>
      <c r="BB82" s="806">
        <f>SUM(BB61:BC81)</f>
        <v>6</v>
      </c>
      <c r="BC82" s="808"/>
    </row>
    <row r="83" spans="5:55" s="38" customFormat="1" ht="21" thickBot="1">
      <c r="E83" s="429" t="s">
        <v>139</v>
      </c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  <c r="Q83" s="430"/>
      <c r="R83" s="430"/>
      <c r="S83" s="430"/>
      <c r="T83" s="430"/>
      <c r="U83" s="431"/>
      <c r="V83" s="405">
        <f>V82+V59</f>
        <v>13</v>
      </c>
      <c r="W83" s="406"/>
      <c r="X83" s="405">
        <f>X82+X59</f>
        <v>21</v>
      </c>
      <c r="Y83" s="406"/>
      <c r="Z83" s="405">
        <f>Z82+Z59</f>
        <v>17</v>
      </c>
      <c r="AA83" s="406"/>
      <c r="AB83" s="405">
        <f>AB82+AB59</f>
        <v>27</v>
      </c>
      <c r="AC83" s="406"/>
      <c r="AD83" s="803">
        <f>AD82+AD59</f>
        <v>179</v>
      </c>
      <c r="AE83" s="804"/>
      <c r="AF83" s="405">
        <f>AF82+AF59</f>
        <v>5370</v>
      </c>
      <c r="AG83" s="406"/>
      <c r="AH83" s="405">
        <f>AH82+AH59</f>
        <v>1710</v>
      </c>
      <c r="AI83" s="406"/>
      <c r="AJ83" s="405">
        <f>AJ82+AJ59</f>
        <v>828</v>
      </c>
      <c r="AK83" s="406"/>
      <c r="AL83" s="405">
        <f>AL82+AL59</f>
        <v>496</v>
      </c>
      <c r="AM83" s="406"/>
      <c r="AN83" s="405">
        <f>AN82+AN59</f>
        <v>386</v>
      </c>
      <c r="AO83" s="406"/>
      <c r="AP83" s="405">
        <f>AP82+AP59</f>
        <v>1965</v>
      </c>
      <c r="AQ83" s="406"/>
      <c r="AR83" s="405">
        <f>AR82+AR59</f>
        <v>23</v>
      </c>
      <c r="AS83" s="406"/>
      <c r="AT83" s="405">
        <f>AT82+AT59</f>
        <v>18</v>
      </c>
      <c r="AU83" s="406"/>
      <c r="AV83" s="405">
        <f>AV82+AV59</f>
        <v>17</v>
      </c>
      <c r="AW83" s="406"/>
      <c r="AX83" s="405">
        <f>AX82+AX59</f>
        <v>14</v>
      </c>
      <c r="AY83" s="406"/>
      <c r="AZ83" s="405">
        <f>AZ82+AZ59</f>
        <v>19</v>
      </c>
      <c r="BA83" s="406"/>
      <c r="BB83" s="405">
        <f>BB82+BB59</f>
        <v>8</v>
      </c>
      <c r="BC83" s="406"/>
    </row>
    <row r="84" spans="5:55" s="37" customFormat="1" ht="21" customHeight="1" thickBot="1">
      <c r="E84" s="412" t="s">
        <v>192</v>
      </c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3"/>
      <c r="AC84" s="413"/>
      <c r="AD84" s="413"/>
      <c r="AE84" s="413"/>
      <c r="AF84" s="413"/>
      <c r="AG84" s="413"/>
      <c r="AH84" s="413"/>
      <c r="AI84" s="413"/>
      <c r="AJ84" s="413"/>
      <c r="AK84" s="413"/>
      <c r="AL84" s="413"/>
      <c r="AM84" s="413"/>
      <c r="AN84" s="413"/>
      <c r="AO84" s="413"/>
      <c r="AP84" s="413"/>
      <c r="AQ84" s="413"/>
      <c r="AR84" s="413"/>
      <c r="AS84" s="413"/>
      <c r="AT84" s="413"/>
      <c r="AU84" s="413"/>
      <c r="AV84" s="413"/>
      <c r="AW84" s="413"/>
      <c r="AX84" s="413"/>
      <c r="AY84" s="413"/>
      <c r="AZ84" s="413"/>
      <c r="BA84" s="413"/>
      <c r="BB84" s="413"/>
      <c r="BC84" s="415"/>
    </row>
    <row r="85" spans="5:55" s="37" customFormat="1" ht="21" customHeight="1" thickBot="1">
      <c r="E85" s="412" t="s">
        <v>193</v>
      </c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  <c r="AD85" s="413"/>
      <c r="AE85" s="413"/>
      <c r="AF85" s="413"/>
      <c r="AG85" s="413"/>
      <c r="AH85" s="413"/>
      <c r="AI85" s="413"/>
      <c r="AJ85" s="413"/>
      <c r="AK85" s="413"/>
      <c r="AL85" s="413"/>
      <c r="AM85" s="413"/>
      <c r="AN85" s="413"/>
      <c r="AO85" s="413"/>
      <c r="AP85" s="413"/>
      <c r="AQ85" s="413"/>
      <c r="AR85" s="413"/>
      <c r="AS85" s="413"/>
      <c r="AT85" s="413"/>
      <c r="AU85" s="413"/>
      <c r="AV85" s="413"/>
      <c r="AW85" s="413"/>
      <c r="AX85" s="413"/>
      <c r="AY85" s="413"/>
      <c r="AZ85" s="413"/>
      <c r="BA85" s="413"/>
      <c r="BB85" s="413"/>
      <c r="BC85" s="415"/>
    </row>
    <row r="86" spans="5:55" s="40" customFormat="1" ht="20.25" customHeight="1">
      <c r="E86" s="1040" t="s">
        <v>194</v>
      </c>
      <c r="F86" s="1041"/>
      <c r="G86" s="1041"/>
      <c r="H86" s="837" t="s">
        <v>336</v>
      </c>
      <c r="I86" s="838"/>
      <c r="J86" s="838"/>
      <c r="K86" s="838"/>
      <c r="L86" s="838"/>
      <c r="M86" s="838"/>
      <c r="N86" s="838"/>
      <c r="O86" s="838"/>
      <c r="P86" s="838"/>
      <c r="Q86" s="838"/>
      <c r="R86" s="838"/>
      <c r="S86" s="838"/>
      <c r="T86" s="838"/>
      <c r="U86" s="839"/>
      <c r="V86" s="397"/>
      <c r="W86" s="398"/>
      <c r="X86" s="399"/>
      <c r="Y86" s="400"/>
      <c r="Z86" s="421"/>
      <c r="AA86" s="422"/>
      <c r="AB86" s="448"/>
      <c r="AC86" s="449"/>
      <c r="AD86" s="477">
        <v>2</v>
      </c>
      <c r="AE86" s="469"/>
      <c r="AF86" s="482">
        <f>AD86*30</f>
        <v>60</v>
      </c>
      <c r="AG86" s="483"/>
      <c r="AH86" s="484"/>
      <c r="AI86" s="485"/>
      <c r="AJ86" s="469"/>
      <c r="AK86" s="469"/>
      <c r="AL86" s="469"/>
      <c r="AM86" s="469"/>
      <c r="AN86" s="469"/>
      <c r="AO86" s="470"/>
      <c r="AP86" s="534"/>
      <c r="AQ86" s="473"/>
      <c r="AR86" s="401"/>
      <c r="AS86" s="402"/>
      <c r="AT86" s="403"/>
      <c r="AU86" s="402"/>
      <c r="AV86" s="403"/>
      <c r="AW86" s="402"/>
      <c r="AX86" s="403"/>
      <c r="AY86" s="402"/>
      <c r="AZ86" s="403"/>
      <c r="BA86" s="402"/>
      <c r="BB86" s="403"/>
      <c r="BC86" s="411"/>
    </row>
    <row r="87" spans="5:55" s="39" customFormat="1" ht="21" customHeight="1">
      <c r="E87" s="316" t="s">
        <v>195</v>
      </c>
      <c r="F87" s="317"/>
      <c r="G87" s="318"/>
      <c r="H87" s="1033" t="s">
        <v>337</v>
      </c>
      <c r="I87" s="1034"/>
      <c r="J87" s="1034"/>
      <c r="K87" s="1034"/>
      <c r="L87" s="1034"/>
      <c r="M87" s="1034"/>
      <c r="N87" s="1034"/>
      <c r="O87" s="1034"/>
      <c r="P87" s="1034"/>
      <c r="Q87" s="1034"/>
      <c r="R87" s="1034"/>
      <c r="S87" s="1034"/>
      <c r="T87" s="1034"/>
      <c r="U87" s="1035"/>
      <c r="V87" s="1036"/>
      <c r="W87" s="1037"/>
      <c r="X87" s="1038">
        <v>3</v>
      </c>
      <c r="Y87" s="1039"/>
      <c r="Z87" s="552"/>
      <c r="AA87" s="553"/>
      <c r="AB87" s="554"/>
      <c r="AC87" s="555"/>
      <c r="AD87" s="348">
        <v>2</v>
      </c>
      <c r="AE87" s="349"/>
      <c r="AF87" s="353">
        <f>AD87*30</f>
        <v>60</v>
      </c>
      <c r="AG87" s="447"/>
      <c r="AH87" s="437">
        <f>AJ87+AL87+AN87</f>
        <v>36</v>
      </c>
      <c r="AI87" s="354"/>
      <c r="AJ87" s="452">
        <v>18</v>
      </c>
      <c r="AK87" s="452"/>
      <c r="AL87" s="452">
        <v>18</v>
      </c>
      <c r="AM87" s="452"/>
      <c r="AN87" s="452"/>
      <c r="AO87" s="438"/>
      <c r="AP87" s="350">
        <f>AF87-AH87</f>
        <v>24</v>
      </c>
      <c r="AQ87" s="351"/>
      <c r="AR87" s="1031"/>
      <c r="AS87" s="1032"/>
      <c r="AT87" s="1018"/>
      <c r="AU87" s="1032"/>
      <c r="AV87" s="1018">
        <v>2</v>
      </c>
      <c r="AW87" s="1032"/>
      <c r="AX87" s="1018"/>
      <c r="AY87" s="1032"/>
      <c r="AZ87" s="1018"/>
      <c r="BA87" s="1032"/>
      <c r="BB87" s="1018"/>
      <c r="BC87" s="1019"/>
    </row>
    <row r="88" spans="5:55" s="39" customFormat="1" ht="21" customHeight="1" thickBot="1">
      <c r="E88" s="1020" t="s">
        <v>295</v>
      </c>
      <c r="F88" s="1021"/>
      <c r="G88" s="1021"/>
      <c r="H88" s="920" t="s">
        <v>338</v>
      </c>
      <c r="I88" s="921"/>
      <c r="J88" s="921"/>
      <c r="K88" s="921"/>
      <c r="L88" s="921"/>
      <c r="M88" s="921"/>
      <c r="N88" s="921"/>
      <c r="O88" s="921"/>
      <c r="P88" s="921"/>
      <c r="Q88" s="921"/>
      <c r="R88" s="921"/>
      <c r="S88" s="921"/>
      <c r="T88" s="921"/>
      <c r="U88" s="922"/>
      <c r="V88" s="1022"/>
      <c r="W88" s="1023"/>
      <c r="X88" s="1024"/>
      <c r="Y88" s="1025"/>
      <c r="Z88" s="1026"/>
      <c r="AA88" s="1027"/>
      <c r="AB88" s="1028"/>
      <c r="AC88" s="1029"/>
      <c r="AD88" s="923">
        <v>2</v>
      </c>
      <c r="AE88" s="913"/>
      <c r="AF88" s="1030">
        <f>AD88*30</f>
        <v>60</v>
      </c>
      <c r="AG88" s="846"/>
      <c r="AH88" s="914"/>
      <c r="AI88" s="912"/>
      <c r="AJ88" s="913"/>
      <c r="AK88" s="913"/>
      <c r="AL88" s="913"/>
      <c r="AM88" s="913"/>
      <c r="AN88" s="913"/>
      <c r="AO88" s="924"/>
      <c r="AP88" s="851"/>
      <c r="AQ88" s="1016"/>
      <c r="AR88" s="1017"/>
      <c r="AS88" s="1015"/>
      <c r="AT88" s="427"/>
      <c r="AU88" s="1015"/>
      <c r="AV88" s="427"/>
      <c r="AW88" s="1015"/>
      <c r="AX88" s="427"/>
      <c r="AY88" s="1015"/>
      <c r="AZ88" s="427"/>
      <c r="BA88" s="1015"/>
      <c r="BB88" s="427"/>
      <c r="BC88" s="428"/>
    </row>
    <row r="89" spans="5:55" s="210" customFormat="1" ht="21" customHeight="1" thickBot="1">
      <c r="E89" s="429" t="s">
        <v>94</v>
      </c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0"/>
      <c r="T89" s="430"/>
      <c r="U89" s="431"/>
      <c r="V89" s="432"/>
      <c r="W89" s="433"/>
      <c r="X89" s="432">
        <v>1</v>
      </c>
      <c r="Y89" s="433"/>
      <c r="Z89" s="432"/>
      <c r="AA89" s="433"/>
      <c r="AB89" s="432"/>
      <c r="AC89" s="433"/>
      <c r="AD89" s="822">
        <f>SUM(AD86:AE88)</f>
        <v>6</v>
      </c>
      <c r="AE89" s="823"/>
      <c r="AF89" s="822">
        <f>SUM(AF86:AG88)</f>
        <v>180</v>
      </c>
      <c r="AG89" s="823"/>
      <c r="AH89" s="822">
        <f>SUM(AH86:AI88)</f>
        <v>36</v>
      </c>
      <c r="AI89" s="823"/>
      <c r="AJ89" s="822">
        <f>SUM(AJ86:AK88)</f>
        <v>18</v>
      </c>
      <c r="AK89" s="823"/>
      <c r="AL89" s="822">
        <f>SUM(AL86:AM88)</f>
        <v>18</v>
      </c>
      <c r="AM89" s="823"/>
      <c r="AN89" s="822"/>
      <c r="AO89" s="823"/>
      <c r="AP89" s="822">
        <f>SUM(AP86:AQ88)</f>
        <v>24</v>
      </c>
      <c r="AQ89" s="823"/>
      <c r="AR89" s="819"/>
      <c r="AS89" s="820"/>
      <c r="AT89" s="819"/>
      <c r="AU89" s="820"/>
      <c r="AV89" s="822">
        <f>SUM(AV86:AW88)</f>
        <v>2</v>
      </c>
      <c r="AW89" s="823"/>
      <c r="AX89" s="822"/>
      <c r="AY89" s="823"/>
      <c r="AZ89" s="819"/>
      <c r="BA89" s="820"/>
      <c r="BB89" s="819"/>
      <c r="BC89" s="821"/>
    </row>
    <row r="90" spans="5:55" s="37" customFormat="1" ht="21" customHeight="1" thickBot="1">
      <c r="E90" s="412" t="s">
        <v>325</v>
      </c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  <c r="AD90" s="413"/>
      <c r="AE90" s="413"/>
      <c r="AF90" s="413"/>
      <c r="AG90" s="413"/>
      <c r="AH90" s="413"/>
      <c r="AI90" s="413"/>
      <c r="AJ90" s="413"/>
      <c r="AK90" s="413"/>
      <c r="AL90" s="413"/>
      <c r="AM90" s="413"/>
      <c r="AN90" s="413"/>
      <c r="AO90" s="413"/>
      <c r="AP90" s="413"/>
      <c r="AQ90" s="413"/>
      <c r="AR90" s="413"/>
      <c r="AS90" s="413"/>
      <c r="AT90" s="413"/>
      <c r="AU90" s="413"/>
      <c r="AV90" s="413"/>
      <c r="AW90" s="413"/>
      <c r="AX90" s="413"/>
      <c r="AY90" s="413"/>
      <c r="AZ90" s="413"/>
      <c r="BA90" s="413"/>
      <c r="BB90" s="413"/>
      <c r="BC90" s="415"/>
    </row>
    <row r="91" spans="5:55" s="37" customFormat="1" ht="20.25">
      <c r="E91" s="337" t="s">
        <v>297</v>
      </c>
      <c r="F91" s="338"/>
      <c r="G91" s="339"/>
      <c r="H91" s="812" t="s">
        <v>339</v>
      </c>
      <c r="I91" s="813"/>
      <c r="J91" s="813"/>
      <c r="K91" s="813"/>
      <c r="L91" s="813"/>
      <c r="M91" s="813"/>
      <c r="N91" s="813"/>
      <c r="O91" s="813"/>
      <c r="P91" s="813"/>
      <c r="Q91" s="813"/>
      <c r="R91" s="813"/>
      <c r="S91" s="813"/>
      <c r="T91" s="813"/>
      <c r="U91" s="814"/>
      <c r="V91" s="461">
        <v>2</v>
      </c>
      <c r="W91" s="462"/>
      <c r="X91" s="462"/>
      <c r="Y91" s="463"/>
      <c r="Z91" s="461"/>
      <c r="AA91" s="462"/>
      <c r="AB91" s="462">
        <v>2</v>
      </c>
      <c r="AC91" s="434"/>
      <c r="AD91" s="348">
        <v>6</v>
      </c>
      <c r="AE91" s="349"/>
      <c r="AF91" s="353">
        <f aca="true" t="shared" si="7" ref="AF91:AF104">AD91*30</f>
        <v>180</v>
      </c>
      <c r="AG91" s="447"/>
      <c r="AH91" s="350">
        <f>AJ91+AL91+AN91</f>
        <v>90</v>
      </c>
      <c r="AI91" s="354"/>
      <c r="AJ91" s="462">
        <v>36</v>
      </c>
      <c r="AK91" s="462"/>
      <c r="AL91" s="462">
        <v>18</v>
      </c>
      <c r="AM91" s="462"/>
      <c r="AN91" s="452">
        <v>36</v>
      </c>
      <c r="AO91" s="456"/>
      <c r="AP91" s="350">
        <f>AF91-AH91</f>
        <v>90</v>
      </c>
      <c r="AQ91" s="351"/>
      <c r="AR91" s="538"/>
      <c r="AS91" s="527"/>
      <c r="AT91" s="528">
        <v>5</v>
      </c>
      <c r="AU91" s="527"/>
      <c r="AV91" s="528"/>
      <c r="AW91" s="527"/>
      <c r="AX91" s="528"/>
      <c r="AY91" s="527"/>
      <c r="AZ91" s="528"/>
      <c r="BA91" s="527"/>
      <c r="BB91" s="528"/>
      <c r="BC91" s="539"/>
    </row>
    <row r="92" spans="5:55" s="37" customFormat="1" ht="20.25">
      <c r="E92" s="337" t="s">
        <v>299</v>
      </c>
      <c r="F92" s="338"/>
      <c r="G92" s="339"/>
      <c r="H92" s="812" t="s">
        <v>340</v>
      </c>
      <c r="I92" s="813"/>
      <c r="J92" s="813"/>
      <c r="K92" s="813"/>
      <c r="L92" s="813"/>
      <c r="M92" s="813"/>
      <c r="N92" s="813"/>
      <c r="O92" s="813"/>
      <c r="P92" s="813"/>
      <c r="Q92" s="813"/>
      <c r="R92" s="813"/>
      <c r="S92" s="813"/>
      <c r="T92" s="813"/>
      <c r="U92" s="814"/>
      <c r="V92" s="461"/>
      <c r="W92" s="462"/>
      <c r="X92" s="462">
        <v>2</v>
      </c>
      <c r="Y92" s="463"/>
      <c r="Z92" s="461">
        <v>2</v>
      </c>
      <c r="AA92" s="462"/>
      <c r="AB92" s="462">
        <v>2</v>
      </c>
      <c r="AC92" s="434"/>
      <c r="AD92" s="348">
        <v>2</v>
      </c>
      <c r="AE92" s="349"/>
      <c r="AF92" s="353">
        <f t="shared" si="7"/>
        <v>60</v>
      </c>
      <c r="AG92" s="447"/>
      <c r="AH92" s="350">
        <f>AJ92+AL92+AN92</f>
        <v>36</v>
      </c>
      <c r="AI92" s="354"/>
      <c r="AJ92" s="462">
        <v>18</v>
      </c>
      <c r="AK92" s="462"/>
      <c r="AL92" s="462"/>
      <c r="AM92" s="462"/>
      <c r="AN92" s="452">
        <v>18</v>
      </c>
      <c r="AO92" s="456"/>
      <c r="AP92" s="350">
        <f>AF92-AH92</f>
        <v>24</v>
      </c>
      <c r="AQ92" s="351"/>
      <c r="AR92" s="442"/>
      <c r="AS92" s="435"/>
      <c r="AT92" s="434">
        <v>2</v>
      </c>
      <c r="AU92" s="435"/>
      <c r="AV92" s="434"/>
      <c r="AW92" s="435"/>
      <c r="AX92" s="434"/>
      <c r="AY92" s="435"/>
      <c r="AZ92" s="434"/>
      <c r="BA92" s="435"/>
      <c r="BB92" s="434"/>
      <c r="BC92" s="446"/>
    </row>
    <row r="93" spans="5:55" s="37" customFormat="1" ht="20.25">
      <c r="E93" s="337" t="s">
        <v>301</v>
      </c>
      <c r="F93" s="338"/>
      <c r="G93" s="339"/>
      <c r="H93" s="812" t="s">
        <v>341</v>
      </c>
      <c r="I93" s="813"/>
      <c r="J93" s="813"/>
      <c r="K93" s="813"/>
      <c r="L93" s="813"/>
      <c r="M93" s="813"/>
      <c r="N93" s="813"/>
      <c r="O93" s="813"/>
      <c r="P93" s="813"/>
      <c r="Q93" s="813"/>
      <c r="R93" s="813"/>
      <c r="S93" s="813"/>
      <c r="T93" s="813"/>
      <c r="U93" s="814"/>
      <c r="V93" s="461"/>
      <c r="W93" s="462"/>
      <c r="X93" s="462">
        <v>2</v>
      </c>
      <c r="Y93" s="463"/>
      <c r="Z93" s="461">
        <v>2</v>
      </c>
      <c r="AA93" s="462"/>
      <c r="AB93" s="462">
        <v>2</v>
      </c>
      <c r="AC93" s="434"/>
      <c r="AD93" s="348">
        <v>3</v>
      </c>
      <c r="AE93" s="349"/>
      <c r="AF93" s="353">
        <f t="shared" si="7"/>
        <v>90</v>
      </c>
      <c r="AG93" s="447"/>
      <c r="AH93" s="350">
        <f>AJ93+AL93+AN93</f>
        <v>54</v>
      </c>
      <c r="AI93" s="354"/>
      <c r="AJ93" s="462">
        <v>36</v>
      </c>
      <c r="AK93" s="462"/>
      <c r="AL93" s="462"/>
      <c r="AM93" s="462"/>
      <c r="AN93" s="452">
        <v>18</v>
      </c>
      <c r="AO93" s="456"/>
      <c r="AP93" s="350">
        <f>AF93-AH93</f>
        <v>36</v>
      </c>
      <c r="AQ93" s="351"/>
      <c r="AR93" s="442"/>
      <c r="AS93" s="435"/>
      <c r="AT93" s="434">
        <v>3</v>
      </c>
      <c r="AU93" s="435"/>
      <c r="AV93" s="434"/>
      <c r="AW93" s="435"/>
      <c r="AX93" s="434"/>
      <c r="AY93" s="435"/>
      <c r="AZ93" s="434"/>
      <c r="BA93" s="435"/>
      <c r="BB93" s="434"/>
      <c r="BC93" s="446"/>
    </row>
    <row r="94" spans="5:55" s="37" customFormat="1" ht="20.25" customHeight="1">
      <c r="E94" s="337" t="s">
        <v>122</v>
      </c>
      <c r="F94" s="338"/>
      <c r="G94" s="339"/>
      <c r="H94" s="812" t="s">
        <v>207</v>
      </c>
      <c r="I94" s="813"/>
      <c r="J94" s="813"/>
      <c r="K94" s="813"/>
      <c r="L94" s="813"/>
      <c r="M94" s="813"/>
      <c r="N94" s="813"/>
      <c r="O94" s="813"/>
      <c r="P94" s="813"/>
      <c r="Q94" s="813"/>
      <c r="R94" s="813"/>
      <c r="S94" s="813"/>
      <c r="T94" s="813"/>
      <c r="U94" s="814"/>
      <c r="V94" s="461"/>
      <c r="W94" s="462"/>
      <c r="X94" s="462">
        <v>3</v>
      </c>
      <c r="Y94" s="463"/>
      <c r="Z94" s="461">
        <v>3</v>
      </c>
      <c r="AA94" s="462"/>
      <c r="AB94" s="462">
        <v>3</v>
      </c>
      <c r="AC94" s="434"/>
      <c r="AD94" s="348">
        <v>4</v>
      </c>
      <c r="AE94" s="349"/>
      <c r="AF94" s="352">
        <f t="shared" si="7"/>
        <v>120</v>
      </c>
      <c r="AG94" s="353"/>
      <c r="AH94" s="436">
        <f aca="true" t="shared" si="8" ref="AH94:AH104">AJ94+AL94+AN94</f>
        <v>54</v>
      </c>
      <c r="AI94" s="437"/>
      <c r="AJ94" s="462">
        <v>18</v>
      </c>
      <c r="AK94" s="462"/>
      <c r="AL94" s="462">
        <v>36</v>
      </c>
      <c r="AM94" s="462"/>
      <c r="AN94" s="452"/>
      <c r="AO94" s="456"/>
      <c r="AP94" s="441">
        <f aca="true" t="shared" si="9" ref="AP94:AP104">AF94-AH94</f>
        <v>66</v>
      </c>
      <c r="AQ94" s="440"/>
      <c r="AR94" s="442"/>
      <c r="AS94" s="435"/>
      <c r="AT94" s="434"/>
      <c r="AU94" s="435"/>
      <c r="AV94" s="434">
        <v>3</v>
      </c>
      <c r="AW94" s="435"/>
      <c r="AX94" s="434"/>
      <c r="AY94" s="435"/>
      <c r="AZ94" s="434"/>
      <c r="BA94" s="435"/>
      <c r="BB94" s="434"/>
      <c r="BC94" s="446"/>
    </row>
    <row r="95" spans="5:55" s="37" customFormat="1" ht="20.25" customHeight="1">
      <c r="E95" s="337" t="s">
        <v>123</v>
      </c>
      <c r="F95" s="338"/>
      <c r="G95" s="339"/>
      <c r="H95" s="810" t="s">
        <v>208</v>
      </c>
      <c r="I95" s="811"/>
      <c r="J95" s="811"/>
      <c r="K95" s="811"/>
      <c r="L95" s="811"/>
      <c r="M95" s="811"/>
      <c r="N95" s="811"/>
      <c r="O95" s="811"/>
      <c r="P95" s="811"/>
      <c r="Q95" s="811"/>
      <c r="R95" s="811"/>
      <c r="S95" s="811"/>
      <c r="T95" s="811"/>
      <c r="U95" s="811"/>
      <c r="V95" s="461"/>
      <c r="W95" s="462"/>
      <c r="X95" s="462">
        <v>3</v>
      </c>
      <c r="Y95" s="463"/>
      <c r="Z95" s="461">
        <v>3</v>
      </c>
      <c r="AA95" s="462"/>
      <c r="AB95" s="462">
        <v>3</v>
      </c>
      <c r="AC95" s="434"/>
      <c r="AD95" s="348">
        <v>4</v>
      </c>
      <c r="AE95" s="349"/>
      <c r="AF95" s="352">
        <f t="shared" si="7"/>
        <v>120</v>
      </c>
      <c r="AG95" s="353"/>
      <c r="AH95" s="350">
        <f t="shared" si="8"/>
        <v>54</v>
      </c>
      <c r="AI95" s="354"/>
      <c r="AJ95" s="462">
        <v>18</v>
      </c>
      <c r="AK95" s="462"/>
      <c r="AL95" s="462">
        <v>36</v>
      </c>
      <c r="AM95" s="462"/>
      <c r="AN95" s="452"/>
      <c r="AO95" s="456"/>
      <c r="AP95" s="350">
        <f t="shared" si="9"/>
        <v>66</v>
      </c>
      <c r="AQ95" s="351"/>
      <c r="AR95" s="442"/>
      <c r="AS95" s="435"/>
      <c r="AT95" s="434"/>
      <c r="AU95" s="435"/>
      <c r="AV95" s="434">
        <v>3</v>
      </c>
      <c r="AW95" s="435"/>
      <c r="AX95" s="434"/>
      <c r="AY95" s="435"/>
      <c r="AZ95" s="434"/>
      <c r="BA95" s="435"/>
      <c r="BB95" s="434"/>
      <c r="BC95" s="446"/>
    </row>
    <row r="96" spans="5:55" s="37" customFormat="1" ht="20.25" customHeight="1">
      <c r="E96" s="337" t="s">
        <v>124</v>
      </c>
      <c r="F96" s="338"/>
      <c r="G96" s="339"/>
      <c r="H96" s="812" t="s">
        <v>209</v>
      </c>
      <c r="I96" s="813"/>
      <c r="J96" s="813"/>
      <c r="K96" s="813"/>
      <c r="L96" s="813"/>
      <c r="M96" s="813"/>
      <c r="N96" s="813"/>
      <c r="O96" s="813"/>
      <c r="P96" s="813"/>
      <c r="Q96" s="813"/>
      <c r="R96" s="813"/>
      <c r="S96" s="813"/>
      <c r="T96" s="813"/>
      <c r="U96" s="814"/>
      <c r="V96" s="461"/>
      <c r="W96" s="462"/>
      <c r="X96" s="462">
        <v>3</v>
      </c>
      <c r="Y96" s="463"/>
      <c r="Z96" s="461">
        <v>3</v>
      </c>
      <c r="AA96" s="462"/>
      <c r="AB96" s="462">
        <v>3</v>
      </c>
      <c r="AC96" s="434"/>
      <c r="AD96" s="348">
        <v>4</v>
      </c>
      <c r="AE96" s="349"/>
      <c r="AF96" s="353">
        <f t="shared" si="7"/>
        <v>120</v>
      </c>
      <c r="AG96" s="447"/>
      <c r="AH96" s="436">
        <f t="shared" si="8"/>
        <v>54</v>
      </c>
      <c r="AI96" s="437"/>
      <c r="AJ96" s="462">
        <v>18</v>
      </c>
      <c r="AK96" s="462"/>
      <c r="AL96" s="462">
        <v>36</v>
      </c>
      <c r="AM96" s="462"/>
      <c r="AN96" s="452"/>
      <c r="AO96" s="456"/>
      <c r="AP96" s="441">
        <f t="shared" si="9"/>
        <v>66</v>
      </c>
      <c r="AQ96" s="440"/>
      <c r="AR96" s="442"/>
      <c r="AS96" s="435"/>
      <c r="AT96" s="434"/>
      <c r="AU96" s="435"/>
      <c r="AV96" s="434">
        <v>3</v>
      </c>
      <c r="AW96" s="435"/>
      <c r="AX96" s="434"/>
      <c r="AY96" s="435"/>
      <c r="AZ96" s="434"/>
      <c r="BA96" s="435"/>
      <c r="BB96" s="434"/>
      <c r="BC96" s="446"/>
    </row>
    <row r="97" spans="5:55" s="37" customFormat="1" ht="20.25" customHeight="1">
      <c r="E97" s="337" t="s">
        <v>125</v>
      </c>
      <c r="F97" s="338"/>
      <c r="G97" s="339"/>
      <c r="H97" s="810" t="s">
        <v>218</v>
      </c>
      <c r="I97" s="811"/>
      <c r="J97" s="811"/>
      <c r="K97" s="811"/>
      <c r="L97" s="811"/>
      <c r="M97" s="811"/>
      <c r="N97" s="811"/>
      <c r="O97" s="811"/>
      <c r="P97" s="811"/>
      <c r="Q97" s="811"/>
      <c r="R97" s="811"/>
      <c r="S97" s="811"/>
      <c r="T97" s="811"/>
      <c r="U97" s="811"/>
      <c r="V97" s="461"/>
      <c r="W97" s="462"/>
      <c r="X97" s="462">
        <v>4</v>
      </c>
      <c r="Y97" s="463"/>
      <c r="Z97" s="461">
        <v>4</v>
      </c>
      <c r="AA97" s="462"/>
      <c r="AB97" s="462">
        <v>4</v>
      </c>
      <c r="AC97" s="434"/>
      <c r="AD97" s="348">
        <v>4</v>
      </c>
      <c r="AE97" s="349"/>
      <c r="AF97" s="353">
        <f t="shared" si="7"/>
        <v>120</v>
      </c>
      <c r="AG97" s="447"/>
      <c r="AH97" s="436">
        <f t="shared" si="8"/>
        <v>54</v>
      </c>
      <c r="AI97" s="437"/>
      <c r="AJ97" s="462">
        <v>18</v>
      </c>
      <c r="AK97" s="462"/>
      <c r="AL97" s="462">
        <v>36</v>
      </c>
      <c r="AM97" s="462"/>
      <c r="AN97" s="452"/>
      <c r="AO97" s="456"/>
      <c r="AP97" s="441">
        <f t="shared" si="9"/>
        <v>66</v>
      </c>
      <c r="AQ97" s="440"/>
      <c r="AR97" s="442"/>
      <c r="AS97" s="435"/>
      <c r="AT97" s="434"/>
      <c r="AU97" s="435"/>
      <c r="AV97" s="434"/>
      <c r="AW97" s="435"/>
      <c r="AX97" s="434">
        <v>3</v>
      </c>
      <c r="AY97" s="435"/>
      <c r="AZ97" s="434"/>
      <c r="BA97" s="435"/>
      <c r="BB97" s="434"/>
      <c r="BC97" s="446"/>
    </row>
    <row r="98" spans="5:55" s="37" customFormat="1" ht="20.25" customHeight="1">
      <c r="E98" s="337" t="s">
        <v>197</v>
      </c>
      <c r="F98" s="338"/>
      <c r="G98" s="339"/>
      <c r="H98" s="810" t="s">
        <v>210</v>
      </c>
      <c r="I98" s="811"/>
      <c r="J98" s="811"/>
      <c r="K98" s="811"/>
      <c r="L98" s="811"/>
      <c r="M98" s="811"/>
      <c r="N98" s="811"/>
      <c r="O98" s="811"/>
      <c r="P98" s="811"/>
      <c r="Q98" s="811"/>
      <c r="R98" s="811"/>
      <c r="S98" s="811"/>
      <c r="T98" s="811"/>
      <c r="U98" s="811"/>
      <c r="V98" s="461"/>
      <c r="W98" s="462"/>
      <c r="X98" s="462">
        <v>4</v>
      </c>
      <c r="Y98" s="463"/>
      <c r="Z98" s="461">
        <v>4</v>
      </c>
      <c r="AA98" s="462"/>
      <c r="AB98" s="462">
        <v>4</v>
      </c>
      <c r="AC98" s="434"/>
      <c r="AD98" s="348">
        <v>4</v>
      </c>
      <c r="AE98" s="349"/>
      <c r="AF98" s="353">
        <f t="shared" si="7"/>
        <v>120</v>
      </c>
      <c r="AG98" s="447"/>
      <c r="AH98" s="436">
        <f t="shared" si="8"/>
        <v>54</v>
      </c>
      <c r="AI98" s="437"/>
      <c r="AJ98" s="462">
        <v>18</v>
      </c>
      <c r="AK98" s="462"/>
      <c r="AL98" s="462">
        <v>36</v>
      </c>
      <c r="AM98" s="462"/>
      <c r="AN98" s="452"/>
      <c r="AO98" s="456"/>
      <c r="AP98" s="441">
        <f t="shared" si="9"/>
        <v>66</v>
      </c>
      <c r="AQ98" s="440"/>
      <c r="AR98" s="442"/>
      <c r="AS98" s="435"/>
      <c r="AT98" s="434"/>
      <c r="AU98" s="435"/>
      <c r="AV98" s="434"/>
      <c r="AW98" s="435"/>
      <c r="AX98" s="434">
        <v>3</v>
      </c>
      <c r="AY98" s="435"/>
      <c r="AZ98" s="434"/>
      <c r="BA98" s="435"/>
      <c r="BB98" s="434"/>
      <c r="BC98" s="446"/>
    </row>
    <row r="99" spans="5:55" s="37" customFormat="1" ht="20.25" customHeight="1">
      <c r="E99" s="337" t="s">
        <v>198</v>
      </c>
      <c r="F99" s="338"/>
      <c r="G99" s="339"/>
      <c r="H99" s="810" t="s">
        <v>211</v>
      </c>
      <c r="I99" s="811"/>
      <c r="J99" s="811"/>
      <c r="K99" s="811"/>
      <c r="L99" s="811"/>
      <c r="M99" s="811"/>
      <c r="N99" s="811"/>
      <c r="O99" s="811"/>
      <c r="P99" s="811"/>
      <c r="Q99" s="811"/>
      <c r="R99" s="811"/>
      <c r="S99" s="811"/>
      <c r="T99" s="811"/>
      <c r="U99" s="811"/>
      <c r="V99" s="461"/>
      <c r="W99" s="462"/>
      <c r="X99" s="462">
        <v>4</v>
      </c>
      <c r="Y99" s="463"/>
      <c r="Z99" s="461">
        <v>4</v>
      </c>
      <c r="AA99" s="462"/>
      <c r="AB99" s="462">
        <v>4</v>
      </c>
      <c r="AC99" s="434"/>
      <c r="AD99" s="348">
        <v>4</v>
      </c>
      <c r="AE99" s="349"/>
      <c r="AF99" s="352">
        <f t="shared" si="7"/>
        <v>120</v>
      </c>
      <c r="AG99" s="353"/>
      <c r="AH99" s="436">
        <f t="shared" si="8"/>
        <v>54</v>
      </c>
      <c r="AI99" s="437"/>
      <c r="AJ99" s="462">
        <v>18</v>
      </c>
      <c r="AK99" s="462"/>
      <c r="AL99" s="462">
        <v>36</v>
      </c>
      <c r="AM99" s="462"/>
      <c r="AN99" s="452"/>
      <c r="AO99" s="456"/>
      <c r="AP99" s="441">
        <f t="shared" si="9"/>
        <v>66</v>
      </c>
      <c r="AQ99" s="440"/>
      <c r="AR99" s="442"/>
      <c r="AS99" s="435"/>
      <c r="AT99" s="434"/>
      <c r="AU99" s="435"/>
      <c r="AV99" s="434"/>
      <c r="AW99" s="435"/>
      <c r="AX99" s="434">
        <v>3</v>
      </c>
      <c r="AY99" s="435"/>
      <c r="AZ99" s="434"/>
      <c r="BA99" s="435"/>
      <c r="BB99" s="434"/>
      <c r="BC99" s="446"/>
    </row>
    <row r="100" spans="5:55" s="37" customFormat="1" ht="20.25" customHeight="1">
      <c r="E100" s="337" t="s">
        <v>199</v>
      </c>
      <c r="F100" s="338"/>
      <c r="G100" s="339"/>
      <c r="H100" s="810" t="s">
        <v>212</v>
      </c>
      <c r="I100" s="811"/>
      <c r="J100" s="811"/>
      <c r="K100" s="811"/>
      <c r="L100" s="811"/>
      <c r="M100" s="811"/>
      <c r="N100" s="811"/>
      <c r="O100" s="811"/>
      <c r="P100" s="811"/>
      <c r="Q100" s="811"/>
      <c r="R100" s="811"/>
      <c r="S100" s="811"/>
      <c r="T100" s="811"/>
      <c r="U100" s="811"/>
      <c r="V100" s="461"/>
      <c r="W100" s="462"/>
      <c r="X100" s="462">
        <v>5</v>
      </c>
      <c r="Y100" s="463"/>
      <c r="Z100" s="461">
        <v>5</v>
      </c>
      <c r="AA100" s="462"/>
      <c r="AB100" s="462">
        <v>5</v>
      </c>
      <c r="AC100" s="434"/>
      <c r="AD100" s="348">
        <v>4</v>
      </c>
      <c r="AE100" s="349"/>
      <c r="AF100" s="353">
        <f t="shared" si="7"/>
        <v>120</v>
      </c>
      <c r="AG100" s="447"/>
      <c r="AH100" s="436">
        <f t="shared" si="8"/>
        <v>54</v>
      </c>
      <c r="AI100" s="437"/>
      <c r="AJ100" s="462">
        <v>18</v>
      </c>
      <c r="AK100" s="462"/>
      <c r="AL100" s="462">
        <v>36</v>
      </c>
      <c r="AM100" s="462"/>
      <c r="AN100" s="452"/>
      <c r="AO100" s="456"/>
      <c r="AP100" s="441">
        <f t="shared" si="9"/>
        <v>66</v>
      </c>
      <c r="AQ100" s="440"/>
      <c r="AR100" s="442"/>
      <c r="AS100" s="435"/>
      <c r="AT100" s="434"/>
      <c r="AU100" s="435"/>
      <c r="AV100" s="434"/>
      <c r="AW100" s="435"/>
      <c r="AX100" s="434"/>
      <c r="AY100" s="435"/>
      <c r="AZ100" s="434">
        <v>3</v>
      </c>
      <c r="BA100" s="435"/>
      <c r="BB100" s="434"/>
      <c r="BC100" s="446"/>
    </row>
    <row r="101" spans="5:55" s="37" customFormat="1" ht="20.25" customHeight="1">
      <c r="E101" s="337" t="s">
        <v>200</v>
      </c>
      <c r="F101" s="338"/>
      <c r="G101" s="339"/>
      <c r="H101" s="810" t="s">
        <v>213</v>
      </c>
      <c r="I101" s="811"/>
      <c r="J101" s="811"/>
      <c r="K101" s="811"/>
      <c r="L101" s="811"/>
      <c r="M101" s="811"/>
      <c r="N101" s="811"/>
      <c r="O101" s="811"/>
      <c r="P101" s="811"/>
      <c r="Q101" s="811"/>
      <c r="R101" s="811"/>
      <c r="S101" s="811"/>
      <c r="T101" s="811"/>
      <c r="U101" s="811"/>
      <c r="V101" s="461"/>
      <c r="W101" s="462"/>
      <c r="X101" s="462">
        <v>5</v>
      </c>
      <c r="Y101" s="463"/>
      <c r="Z101" s="461">
        <v>5</v>
      </c>
      <c r="AA101" s="462"/>
      <c r="AB101" s="462">
        <v>5</v>
      </c>
      <c r="AC101" s="434"/>
      <c r="AD101" s="348">
        <v>4</v>
      </c>
      <c r="AE101" s="349"/>
      <c r="AF101" s="353">
        <f t="shared" si="7"/>
        <v>120</v>
      </c>
      <c r="AG101" s="447"/>
      <c r="AH101" s="436">
        <f t="shared" si="8"/>
        <v>54</v>
      </c>
      <c r="AI101" s="437"/>
      <c r="AJ101" s="462">
        <v>18</v>
      </c>
      <c r="AK101" s="462"/>
      <c r="AL101" s="462">
        <v>36</v>
      </c>
      <c r="AM101" s="462"/>
      <c r="AN101" s="452"/>
      <c r="AO101" s="456"/>
      <c r="AP101" s="441">
        <f t="shared" si="9"/>
        <v>66</v>
      </c>
      <c r="AQ101" s="440"/>
      <c r="AR101" s="442"/>
      <c r="AS101" s="435"/>
      <c r="AT101" s="434"/>
      <c r="AU101" s="435"/>
      <c r="AV101" s="434"/>
      <c r="AW101" s="435"/>
      <c r="AX101" s="434"/>
      <c r="AY101" s="435"/>
      <c r="AZ101" s="434">
        <v>3</v>
      </c>
      <c r="BA101" s="435"/>
      <c r="BB101" s="434"/>
      <c r="BC101" s="446"/>
    </row>
    <row r="102" spans="5:55" s="37" customFormat="1" ht="20.25" customHeight="1">
      <c r="E102" s="337" t="s">
        <v>201</v>
      </c>
      <c r="F102" s="338"/>
      <c r="G102" s="339"/>
      <c r="H102" s="810" t="s">
        <v>214</v>
      </c>
      <c r="I102" s="811"/>
      <c r="J102" s="811"/>
      <c r="K102" s="811"/>
      <c r="L102" s="811"/>
      <c r="M102" s="811"/>
      <c r="N102" s="811"/>
      <c r="O102" s="811"/>
      <c r="P102" s="811"/>
      <c r="Q102" s="811"/>
      <c r="R102" s="811"/>
      <c r="S102" s="811"/>
      <c r="T102" s="811"/>
      <c r="U102" s="811"/>
      <c r="V102" s="461"/>
      <c r="W102" s="462"/>
      <c r="X102" s="462">
        <v>6</v>
      </c>
      <c r="Y102" s="463"/>
      <c r="Z102" s="461">
        <v>6</v>
      </c>
      <c r="AA102" s="462"/>
      <c r="AB102" s="462">
        <v>6</v>
      </c>
      <c r="AC102" s="434"/>
      <c r="AD102" s="348">
        <v>4</v>
      </c>
      <c r="AE102" s="349"/>
      <c r="AF102" s="353">
        <f t="shared" si="7"/>
        <v>120</v>
      </c>
      <c r="AG102" s="447"/>
      <c r="AH102" s="436">
        <f t="shared" si="8"/>
        <v>54</v>
      </c>
      <c r="AI102" s="437"/>
      <c r="AJ102" s="462">
        <v>18</v>
      </c>
      <c r="AK102" s="462"/>
      <c r="AL102" s="462">
        <v>36</v>
      </c>
      <c r="AM102" s="462"/>
      <c r="AN102" s="452"/>
      <c r="AO102" s="456"/>
      <c r="AP102" s="441">
        <f t="shared" si="9"/>
        <v>66</v>
      </c>
      <c r="AQ102" s="440"/>
      <c r="AR102" s="442"/>
      <c r="AS102" s="435"/>
      <c r="AT102" s="434"/>
      <c r="AU102" s="435"/>
      <c r="AV102" s="434"/>
      <c r="AW102" s="435"/>
      <c r="AX102" s="434"/>
      <c r="AY102" s="435"/>
      <c r="AZ102" s="434"/>
      <c r="BA102" s="435"/>
      <c r="BB102" s="434">
        <v>6</v>
      </c>
      <c r="BC102" s="446"/>
    </row>
    <row r="103" spans="5:55" s="37" customFormat="1" ht="20.25" customHeight="1">
      <c r="E103" s="337" t="s">
        <v>202</v>
      </c>
      <c r="F103" s="338"/>
      <c r="G103" s="339"/>
      <c r="H103" s="810" t="s">
        <v>215</v>
      </c>
      <c r="I103" s="811"/>
      <c r="J103" s="811"/>
      <c r="K103" s="811"/>
      <c r="L103" s="811"/>
      <c r="M103" s="811"/>
      <c r="N103" s="811"/>
      <c r="O103" s="811"/>
      <c r="P103" s="811"/>
      <c r="Q103" s="811"/>
      <c r="R103" s="811"/>
      <c r="S103" s="811"/>
      <c r="T103" s="811"/>
      <c r="U103" s="811"/>
      <c r="V103" s="461"/>
      <c r="W103" s="462"/>
      <c r="X103" s="462">
        <v>6</v>
      </c>
      <c r="Y103" s="463"/>
      <c r="Z103" s="461">
        <v>6</v>
      </c>
      <c r="AA103" s="462"/>
      <c r="AB103" s="462">
        <v>6</v>
      </c>
      <c r="AC103" s="434"/>
      <c r="AD103" s="348">
        <v>4</v>
      </c>
      <c r="AE103" s="349"/>
      <c r="AF103" s="353">
        <f t="shared" si="7"/>
        <v>120</v>
      </c>
      <c r="AG103" s="447"/>
      <c r="AH103" s="436">
        <f t="shared" si="8"/>
        <v>54</v>
      </c>
      <c r="AI103" s="437"/>
      <c r="AJ103" s="462">
        <v>18</v>
      </c>
      <c r="AK103" s="462"/>
      <c r="AL103" s="462">
        <v>36</v>
      </c>
      <c r="AM103" s="462"/>
      <c r="AN103" s="452"/>
      <c r="AO103" s="456"/>
      <c r="AP103" s="441">
        <f t="shared" si="9"/>
        <v>66</v>
      </c>
      <c r="AQ103" s="440"/>
      <c r="AR103" s="442"/>
      <c r="AS103" s="435"/>
      <c r="AT103" s="434"/>
      <c r="AU103" s="435"/>
      <c r="AV103" s="434"/>
      <c r="AW103" s="435"/>
      <c r="AX103" s="434"/>
      <c r="AY103" s="435"/>
      <c r="AZ103" s="434"/>
      <c r="BA103" s="435"/>
      <c r="BB103" s="434">
        <v>6</v>
      </c>
      <c r="BC103" s="446"/>
    </row>
    <row r="104" spans="5:55" s="37" customFormat="1" ht="21" customHeight="1" thickBot="1">
      <c r="E104" s="337" t="s">
        <v>203</v>
      </c>
      <c r="F104" s="338"/>
      <c r="G104" s="339"/>
      <c r="H104" s="810" t="s">
        <v>216</v>
      </c>
      <c r="I104" s="811"/>
      <c r="J104" s="811"/>
      <c r="K104" s="811"/>
      <c r="L104" s="811"/>
      <c r="M104" s="811"/>
      <c r="N104" s="811"/>
      <c r="O104" s="811"/>
      <c r="P104" s="811"/>
      <c r="Q104" s="811"/>
      <c r="R104" s="811"/>
      <c r="S104" s="811"/>
      <c r="T104" s="811"/>
      <c r="U104" s="811"/>
      <c r="V104" s="461"/>
      <c r="W104" s="462"/>
      <c r="X104" s="462">
        <v>6</v>
      </c>
      <c r="Y104" s="463"/>
      <c r="Z104" s="461">
        <v>6</v>
      </c>
      <c r="AA104" s="462"/>
      <c r="AB104" s="462">
        <v>6</v>
      </c>
      <c r="AC104" s="434"/>
      <c r="AD104" s="348">
        <v>4</v>
      </c>
      <c r="AE104" s="349"/>
      <c r="AF104" s="353">
        <f t="shared" si="7"/>
        <v>120</v>
      </c>
      <c r="AG104" s="447"/>
      <c r="AH104" s="436">
        <f t="shared" si="8"/>
        <v>54</v>
      </c>
      <c r="AI104" s="437"/>
      <c r="AJ104" s="462">
        <v>18</v>
      </c>
      <c r="AK104" s="462"/>
      <c r="AL104" s="462">
        <v>36</v>
      </c>
      <c r="AM104" s="462"/>
      <c r="AN104" s="452"/>
      <c r="AO104" s="456"/>
      <c r="AP104" s="441">
        <f t="shared" si="9"/>
        <v>66</v>
      </c>
      <c r="AQ104" s="440"/>
      <c r="AR104" s="845"/>
      <c r="AS104" s="842"/>
      <c r="AT104" s="841"/>
      <c r="AU104" s="842"/>
      <c r="AV104" s="841"/>
      <c r="AW104" s="842"/>
      <c r="AX104" s="841"/>
      <c r="AY104" s="842"/>
      <c r="AZ104" s="841"/>
      <c r="BA104" s="842"/>
      <c r="BB104" s="841">
        <v>6</v>
      </c>
      <c r="BC104" s="858"/>
    </row>
    <row r="105" spans="5:55" s="37" customFormat="1" ht="21" thickBot="1">
      <c r="E105" s="429" t="s">
        <v>94</v>
      </c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1"/>
      <c r="V105" s="432">
        <f>COUNTA(V91:W104)</f>
        <v>1</v>
      </c>
      <c r="W105" s="433"/>
      <c r="X105" s="432">
        <f>COUNTA(X91:Y104)</f>
        <v>13</v>
      </c>
      <c r="Y105" s="433"/>
      <c r="Z105" s="432">
        <f>COUNTA(Z91:AA104)</f>
        <v>13</v>
      </c>
      <c r="AA105" s="433"/>
      <c r="AB105" s="432">
        <f>COUNTA(AB91:AC104)</f>
        <v>14</v>
      </c>
      <c r="AC105" s="433"/>
      <c r="AD105" s="806">
        <f>SUM(AD91:AE104)</f>
        <v>55</v>
      </c>
      <c r="AE105" s="807"/>
      <c r="AF105" s="806">
        <f>SUM(AF91:AG104)</f>
        <v>1650</v>
      </c>
      <c r="AG105" s="807"/>
      <c r="AH105" s="806">
        <f>SUM(AH91:AI104)</f>
        <v>774</v>
      </c>
      <c r="AI105" s="807"/>
      <c r="AJ105" s="806">
        <f>SUM(AJ91:AK104)</f>
        <v>288</v>
      </c>
      <c r="AK105" s="807"/>
      <c r="AL105" s="806">
        <f>SUM(AL91:AM104)</f>
        <v>414</v>
      </c>
      <c r="AM105" s="807"/>
      <c r="AN105" s="806">
        <f>SUM(AN91:AO104)</f>
        <v>72</v>
      </c>
      <c r="AO105" s="807"/>
      <c r="AP105" s="806">
        <f>SUM(AP91:AQ104)</f>
        <v>876</v>
      </c>
      <c r="AQ105" s="808"/>
      <c r="AR105" s="365"/>
      <c r="AS105" s="358"/>
      <c r="AT105" s="358">
        <f>SUM(AT91:AU104)</f>
        <v>10</v>
      </c>
      <c r="AU105" s="358"/>
      <c r="AV105" s="358">
        <f>SUM(AV91:AW104)</f>
        <v>9</v>
      </c>
      <c r="AW105" s="358"/>
      <c r="AX105" s="358">
        <f>SUM(AX91:AY104)</f>
        <v>9</v>
      </c>
      <c r="AY105" s="358"/>
      <c r="AZ105" s="358">
        <f>SUM(AZ91:BA104)</f>
        <v>6</v>
      </c>
      <c r="BA105" s="358"/>
      <c r="BB105" s="358">
        <f>SUM(BB91:BC104)</f>
        <v>18</v>
      </c>
      <c r="BC105" s="360"/>
    </row>
    <row r="106" spans="5:55" s="210" customFormat="1" ht="21" customHeight="1" thickBot="1">
      <c r="E106" s="376" t="s">
        <v>236</v>
      </c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8"/>
      <c r="V106" s="803">
        <f>V105+V89</f>
        <v>1</v>
      </c>
      <c r="W106" s="804"/>
      <c r="X106" s="803">
        <f>X105+X89</f>
        <v>14</v>
      </c>
      <c r="Y106" s="804"/>
      <c r="Z106" s="803">
        <f>Z105+Z89</f>
        <v>13</v>
      </c>
      <c r="AA106" s="804"/>
      <c r="AB106" s="803">
        <f>AB105+AB89</f>
        <v>14</v>
      </c>
      <c r="AC106" s="804"/>
      <c r="AD106" s="803">
        <f>AD105+AD89</f>
        <v>61</v>
      </c>
      <c r="AE106" s="804"/>
      <c r="AF106" s="803">
        <f>AF105+AF89</f>
        <v>1830</v>
      </c>
      <c r="AG106" s="804"/>
      <c r="AH106" s="803">
        <f>AH105+AH89</f>
        <v>810</v>
      </c>
      <c r="AI106" s="804"/>
      <c r="AJ106" s="803">
        <f>AJ105+AJ89</f>
        <v>306</v>
      </c>
      <c r="AK106" s="804"/>
      <c r="AL106" s="803">
        <f>AL105+AL89</f>
        <v>432</v>
      </c>
      <c r="AM106" s="804"/>
      <c r="AN106" s="803">
        <f>AN105+AN89</f>
        <v>72</v>
      </c>
      <c r="AO106" s="804"/>
      <c r="AP106" s="803">
        <f>AP105+AP89</f>
        <v>900</v>
      </c>
      <c r="AQ106" s="804"/>
      <c r="AR106" s="365"/>
      <c r="AS106" s="358"/>
      <c r="AT106" s="358">
        <f>AT105+AT89</f>
        <v>10</v>
      </c>
      <c r="AU106" s="358"/>
      <c r="AV106" s="358">
        <f>AV105+AV89</f>
        <v>11</v>
      </c>
      <c r="AW106" s="358"/>
      <c r="AX106" s="358">
        <f>AX105+AX89</f>
        <v>9</v>
      </c>
      <c r="AY106" s="358"/>
      <c r="AZ106" s="358">
        <f>AZ105+AZ89</f>
        <v>6</v>
      </c>
      <c r="BA106" s="358"/>
      <c r="BB106" s="358">
        <f>BB105+BB89</f>
        <v>18</v>
      </c>
      <c r="BC106" s="360"/>
    </row>
    <row r="107" spans="5:55" s="37" customFormat="1" ht="21" customHeight="1" thickBot="1">
      <c r="E107" s="392" t="s">
        <v>2</v>
      </c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805">
        <f>V106+V83</f>
        <v>14</v>
      </c>
      <c r="W107" s="804"/>
      <c r="X107" s="805">
        <f>X106+X83</f>
        <v>35</v>
      </c>
      <c r="Y107" s="804"/>
      <c r="Z107" s="805">
        <f>Z106+Z83</f>
        <v>30</v>
      </c>
      <c r="AA107" s="804"/>
      <c r="AB107" s="805">
        <f>AB106+AB83</f>
        <v>41</v>
      </c>
      <c r="AC107" s="804"/>
      <c r="AD107" s="803">
        <f>AD106+AD83</f>
        <v>240</v>
      </c>
      <c r="AE107" s="804"/>
      <c r="AF107" s="803">
        <f>AF106+AF83</f>
        <v>7200</v>
      </c>
      <c r="AG107" s="804"/>
      <c r="AH107" s="805">
        <f>AH106+AH83</f>
        <v>2520</v>
      </c>
      <c r="AI107" s="804"/>
      <c r="AJ107" s="803">
        <f>AJ106+AJ83</f>
        <v>1134</v>
      </c>
      <c r="AK107" s="804"/>
      <c r="AL107" s="803">
        <f>AL106+AL83</f>
        <v>928</v>
      </c>
      <c r="AM107" s="804"/>
      <c r="AN107" s="803">
        <f>AN106+AN83</f>
        <v>458</v>
      </c>
      <c r="AO107" s="804"/>
      <c r="AP107" s="803">
        <f>AP106+AP83</f>
        <v>2865</v>
      </c>
      <c r="AQ107" s="804"/>
      <c r="AR107" s="365">
        <f>AR106+AR83</f>
        <v>23</v>
      </c>
      <c r="AS107" s="358"/>
      <c r="AT107" s="358">
        <f>AT106+AT83</f>
        <v>28</v>
      </c>
      <c r="AU107" s="358"/>
      <c r="AV107" s="358">
        <f>AV106+AV83</f>
        <v>28</v>
      </c>
      <c r="AW107" s="358"/>
      <c r="AX107" s="358">
        <f>AX106+AX83</f>
        <v>23</v>
      </c>
      <c r="AY107" s="358"/>
      <c r="AZ107" s="358">
        <f>AZ106+AZ83</f>
        <v>25</v>
      </c>
      <c r="BA107" s="358"/>
      <c r="BB107" s="358">
        <f>BB106+BB83</f>
        <v>26</v>
      </c>
      <c r="BC107" s="360"/>
    </row>
    <row r="108" spans="34:55" s="122" customFormat="1" ht="21" thickBot="1">
      <c r="AH108" s="294" t="s">
        <v>1</v>
      </c>
      <c r="AI108" s="295"/>
      <c r="AJ108" s="295"/>
      <c r="AK108" s="295"/>
      <c r="AL108" s="295"/>
      <c r="AM108" s="295"/>
      <c r="AN108" s="295"/>
      <c r="AO108" s="295"/>
      <c r="AP108" s="295"/>
      <c r="AQ108" s="296"/>
      <c r="AR108" s="365">
        <v>3</v>
      </c>
      <c r="AS108" s="358"/>
      <c r="AT108" s="358">
        <v>3</v>
      </c>
      <c r="AU108" s="358"/>
      <c r="AV108" s="358">
        <v>1</v>
      </c>
      <c r="AW108" s="358"/>
      <c r="AX108" s="358">
        <v>3</v>
      </c>
      <c r="AY108" s="358"/>
      <c r="AZ108" s="358">
        <v>2</v>
      </c>
      <c r="BA108" s="358"/>
      <c r="BB108" s="358">
        <v>2</v>
      </c>
      <c r="BC108" s="360"/>
    </row>
    <row r="109" spans="5:55" s="123" customFormat="1" ht="24" thickBot="1">
      <c r="E109" s="286" t="s">
        <v>326</v>
      </c>
      <c r="F109" s="287"/>
      <c r="G109" s="288"/>
      <c r="H109" s="288"/>
      <c r="I109" s="289"/>
      <c r="J109" s="290"/>
      <c r="K109" s="290"/>
      <c r="L109" s="290"/>
      <c r="M109" s="290"/>
      <c r="N109" s="290"/>
      <c r="O109" s="290"/>
      <c r="P109" s="290"/>
      <c r="Q109" s="291"/>
      <c r="R109" s="292" t="s">
        <v>327</v>
      </c>
      <c r="AH109" s="294" t="s">
        <v>0</v>
      </c>
      <c r="AI109" s="295"/>
      <c r="AJ109" s="295"/>
      <c r="AK109" s="295"/>
      <c r="AL109" s="295"/>
      <c r="AM109" s="295"/>
      <c r="AN109" s="295"/>
      <c r="AO109" s="295"/>
      <c r="AP109" s="295"/>
      <c r="AQ109" s="296"/>
      <c r="AR109" s="365">
        <v>5</v>
      </c>
      <c r="AS109" s="358"/>
      <c r="AT109" s="358">
        <v>6</v>
      </c>
      <c r="AU109" s="358"/>
      <c r="AV109" s="358">
        <v>9</v>
      </c>
      <c r="AW109" s="358"/>
      <c r="AX109" s="358">
        <v>5</v>
      </c>
      <c r="AY109" s="358"/>
      <c r="AZ109" s="358">
        <v>5</v>
      </c>
      <c r="BA109" s="358"/>
      <c r="BB109" s="358">
        <v>5</v>
      </c>
      <c r="BC109" s="360"/>
    </row>
    <row r="110" spans="6:55" s="37" customFormat="1" ht="24" thickBot="1">
      <c r="F110" s="287"/>
      <c r="G110" s="288"/>
      <c r="H110" s="288"/>
      <c r="I110" s="289"/>
      <c r="J110" s="290"/>
      <c r="K110" s="290"/>
      <c r="L110" s="290"/>
      <c r="M110" s="290"/>
      <c r="N110" s="290"/>
      <c r="O110" s="290"/>
      <c r="P110" s="290"/>
      <c r="Q110" s="291"/>
      <c r="R110" s="291"/>
      <c r="AH110" s="294" t="s">
        <v>231</v>
      </c>
      <c r="AI110" s="295"/>
      <c r="AJ110" s="295"/>
      <c r="AK110" s="295"/>
      <c r="AL110" s="295"/>
      <c r="AM110" s="295"/>
      <c r="AN110" s="295"/>
      <c r="AO110" s="295"/>
      <c r="AP110" s="295"/>
      <c r="AQ110" s="296"/>
      <c r="AR110" s="366"/>
      <c r="AS110" s="361"/>
      <c r="AT110" s="361"/>
      <c r="AU110" s="361"/>
      <c r="AV110" s="361"/>
      <c r="AW110" s="361"/>
      <c r="AX110" s="361">
        <v>1</v>
      </c>
      <c r="AY110" s="361"/>
      <c r="AZ110" s="361"/>
      <c r="BA110" s="361"/>
      <c r="BB110" s="361"/>
      <c r="BC110" s="367"/>
    </row>
    <row r="111" spans="4:55" s="37" customFormat="1" ht="21" thickBot="1">
      <c r="D111" s="124"/>
      <c r="F111" s="144" t="s">
        <v>101</v>
      </c>
      <c r="G111" s="144"/>
      <c r="H111" s="144"/>
      <c r="I111" s="144"/>
      <c r="J111" s="144"/>
      <c r="K111" s="144"/>
      <c r="L111" s="144"/>
      <c r="M111" s="144"/>
      <c r="N111" s="159"/>
      <c r="O111" s="145"/>
      <c r="P111" s="145"/>
      <c r="Q111" s="145"/>
      <c r="R111" s="146"/>
      <c r="S111" s="147"/>
      <c r="T111" s="148"/>
      <c r="U111" s="148"/>
      <c r="V111" s="149" t="s">
        <v>169</v>
      </c>
      <c r="W111" s="211"/>
      <c r="X111" s="211"/>
      <c r="Y111" s="211"/>
      <c r="Z111" s="211"/>
      <c r="AA111" s="211"/>
      <c r="AB111" s="211"/>
      <c r="AH111" s="294" t="s">
        <v>232</v>
      </c>
      <c r="AI111" s="295"/>
      <c r="AJ111" s="295"/>
      <c r="AK111" s="295"/>
      <c r="AL111" s="295"/>
      <c r="AM111" s="295"/>
      <c r="AN111" s="295"/>
      <c r="AO111" s="295"/>
      <c r="AP111" s="295"/>
      <c r="AQ111" s="296"/>
      <c r="AR111" s="364"/>
      <c r="AS111" s="357"/>
      <c r="AT111" s="357">
        <v>1</v>
      </c>
      <c r="AU111" s="357"/>
      <c r="AV111" s="357">
        <v>1</v>
      </c>
      <c r="AW111" s="357"/>
      <c r="AX111" s="357"/>
      <c r="AY111" s="357"/>
      <c r="AZ111" s="357">
        <v>1</v>
      </c>
      <c r="BA111" s="357"/>
      <c r="BB111" s="357">
        <v>1</v>
      </c>
      <c r="BC111" s="359"/>
    </row>
    <row r="112" spans="5:56" s="37" customFormat="1" ht="26.25" customHeight="1">
      <c r="E112" s="143"/>
      <c r="AE112" s="212"/>
      <c r="AF112" s="212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</row>
    <row r="113" spans="2:60" s="37" customFormat="1" ht="23.25" customHeight="1">
      <c r="B113" s="213"/>
      <c r="C113" s="214"/>
      <c r="D113" s="214"/>
      <c r="E113" s="215"/>
      <c r="F113" s="144" t="s">
        <v>217</v>
      </c>
      <c r="G113" s="144"/>
      <c r="H113" s="144"/>
      <c r="I113" s="144"/>
      <c r="J113" s="144"/>
      <c r="K113" s="144"/>
      <c r="L113" s="144"/>
      <c r="M113" s="144"/>
      <c r="N113" s="144"/>
      <c r="O113" s="145"/>
      <c r="P113" s="145"/>
      <c r="Q113" s="145"/>
      <c r="R113" s="146"/>
      <c r="S113" s="147"/>
      <c r="T113" s="148"/>
      <c r="U113" s="148"/>
      <c r="V113" s="149" t="s">
        <v>169</v>
      </c>
      <c r="W113" s="211"/>
      <c r="X113" s="211"/>
      <c r="Y113" s="211"/>
      <c r="Z113" s="211"/>
      <c r="AA113" s="211"/>
      <c r="AB113" s="211"/>
      <c r="AE113" s="216"/>
      <c r="AF113" s="212"/>
      <c r="AG113" s="153"/>
      <c r="AH113" s="153"/>
      <c r="AI113" s="154" t="s">
        <v>170</v>
      </c>
      <c r="AJ113" s="154"/>
      <c r="AK113" s="154"/>
      <c r="AL113" s="154"/>
      <c r="AM113" s="154"/>
      <c r="AN113" s="154"/>
      <c r="AO113" s="154"/>
      <c r="AP113" s="145"/>
      <c r="AQ113" s="155"/>
      <c r="AR113" s="145"/>
      <c r="AS113" s="217"/>
      <c r="AT113" s="217"/>
      <c r="AU113" s="212"/>
      <c r="AV113" s="212"/>
      <c r="AX113" s="149" t="s">
        <v>240</v>
      </c>
      <c r="AY113" s="211"/>
      <c r="AZ113" s="211"/>
      <c r="BA113" s="211"/>
      <c r="BB113" s="211"/>
      <c r="BC113" s="211"/>
      <c r="BD113" s="216"/>
      <c r="BE113" s="216"/>
      <c r="BG113" s="148"/>
      <c r="BH113" s="218"/>
    </row>
    <row r="114" spans="2:58" s="37" customFormat="1" ht="6" customHeight="1">
      <c r="B114" s="219"/>
      <c r="C114" s="220"/>
      <c r="D114" s="221"/>
      <c r="E114" s="221"/>
      <c r="F114" s="221"/>
      <c r="G114" s="221"/>
      <c r="H114" s="221"/>
      <c r="I114" s="221"/>
      <c r="J114" s="221"/>
      <c r="K114" s="221"/>
      <c r="L114" s="41"/>
      <c r="M114" s="221"/>
      <c r="N114" s="801"/>
      <c r="O114" s="801"/>
      <c r="P114" s="801"/>
      <c r="Q114" s="801"/>
      <c r="R114" s="214"/>
      <c r="V114" s="801"/>
      <c r="W114" s="801"/>
      <c r="X114" s="801"/>
      <c r="Y114" s="801"/>
      <c r="Z114" s="222"/>
      <c r="AA114" s="223"/>
      <c r="AB114" s="224"/>
      <c r="AC114" s="224"/>
      <c r="AD114" s="223"/>
      <c r="AE114" s="223"/>
      <c r="AF114" s="223"/>
      <c r="AG114" s="223"/>
      <c r="AH114" s="223"/>
      <c r="AI114" s="223"/>
      <c r="AJ114" s="225"/>
      <c r="AK114" s="223"/>
      <c r="AL114" s="226"/>
      <c r="AM114" s="227"/>
      <c r="AN114" s="227"/>
      <c r="AO114" s="226"/>
      <c r="AP114" s="228"/>
      <c r="AQ114" s="228"/>
      <c r="AS114" s="801"/>
      <c r="AT114" s="801"/>
      <c r="AU114" s="801"/>
      <c r="AV114" s="801"/>
      <c r="AW114" s="801"/>
      <c r="AX114" s="41"/>
      <c r="BC114" s="801"/>
      <c r="BD114" s="802"/>
      <c r="BE114" s="802"/>
      <c r="BF114" s="228"/>
    </row>
    <row r="115" spans="1:54" s="9" customFormat="1" ht="15" customHeight="1">
      <c r="A115" s="26"/>
      <c r="B115" s="25"/>
      <c r="C115" s="112"/>
      <c r="D115" s="112"/>
      <c r="E115" s="112"/>
      <c r="F115" s="25"/>
      <c r="G115" s="25"/>
      <c r="H115" s="25"/>
      <c r="I115" s="24"/>
      <c r="J115" s="24"/>
      <c r="K115" s="24"/>
      <c r="L115" s="24"/>
      <c r="M115" s="23"/>
      <c r="N115" s="22"/>
      <c r="O115" s="22"/>
      <c r="P115" s="22"/>
      <c r="Q115" s="21"/>
      <c r="R115" s="21"/>
      <c r="S115" s="20"/>
      <c r="T115" s="19"/>
      <c r="U115" s="19"/>
      <c r="V115" s="18"/>
      <c r="X115" s="10"/>
      <c r="Y115" s="17"/>
      <c r="Z115" s="17"/>
      <c r="AA115" s="17"/>
      <c r="AB115" s="17"/>
      <c r="AC115" s="17"/>
      <c r="AD115" s="17"/>
      <c r="AE115" s="17"/>
      <c r="AF115" s="17"/>
      <c r="AG115" s="17"/>
      <c r="AH115" s="16"/>
      <c r="AI115" s="15"/>
      <c r="AJ115" s="15"/>
      <c r="AK115" s="15"/>
      <c r="AL115" s="15"/>
      <c r="AM115" s="14"/>
      <c r="AN115" s="13"/>
      <c r="AR115" s="12"/>
      <c r="AS115" s="12"/>
      <c r="AT115" s="12"/>
      <c r="AU115" s="12"/>
      <c r="AV115" s="12"/>
      <c r="AW115" s="12"/>
      <c r="AZ115" s="11"/>
      <c r="BB115" s="10"/>
    </row>
    <row r="116" spans="10:57" ht="15"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120"/>
      <c r="AC116" s="120"/>
      <c r="AD116" s="8"/>
      <c r="AE116" s="8"/>
      <c r="AF116" s="8"/>
      <c r="AG116" s="8"/>
      <c r="AH116" s="8"/>
      <c r="AI116" s="8"/>
      <c r="AJ116" s="8"/>
      <c r="AK116" s="8"/>
      <c r="AL116" s="8"/>
      <c r="AM116" s="7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E116" s="6"/>
    </row>
    <row r="117" spans="10:54" ht="15"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120"/>
      <c r="AC117" s="120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</row>
    <row r="119" spans="49:50" ht="12.75">
      <c r="AW119" s="6"/>
      <c r="AX119" s="6"/>
    </row>
  </sheetData>
  <sheetProtection/>
  <mergeCells count="1393">
    <mergeCell ref="R5:W5"/>
    <mergeCell ref="AC5:AP5"/>
    <mergeCell ref="AR5:AY5"/>
    <mergeCell ref="N7:T7"/>
    <mergeCell ref="A8:G8"/>
    <mergeCell ref="U8:AP8"/>
    <mergeCell ref="R1:AP1"/>
    <mergeCell ref="I3:AX3"/>
    <mergeCell ref="A4:K4"/>
    <mergeCell ref="T4:AM4"/>
    <mergeCell ref="AT4:AZ4"/>
    <mergeCell ref="A5:F5"/>
    <mergeCell ref="N5:Q5"/>
    <mergeCell ref="AY10:BF10"/>
    <mergeCell ref="A11:E11"/>
    <mergeCell ref="F11:L11"/>
    <mergeCell ref="R11:AP11"/>
    <mergeCell ref="AZ5:BF5"/>
    <mergeCell ref="A6:I6"/>
    <mergeCell ref="P6:Y6"/>
    <mergeCell ref="AC6:AP6"/>
    <mergeCell ref="AW6:BF8"/>
    <mergeCell ref="A7:K7"/>
    <mergeCell ref="D16:D17"/>
    <mergeCell ref="E16:H16"/>
    <mergeCell ref="I16:M16"/>
    <mergeCell ref="N16:R16"/>
    <mergeCell ref="S16:V16"/>
    <mergeCell ref="A9:I10"/>
    <mergeCell ref="V10:AL10"/>
    <mergeCell ref="AJ16:AM16"/>
    <mergeCell ref="AN16:AQ16"/>
    <mergeCell ref="AR16:AU16"/>
    <mergeCell ref="Z12:AN12"/>
    <mergeCell ref="AV12:BF12"/>
    <mergeCell ref="Z13:AN13"/>
    <mergeCell ref="Z14:AQ14"/>
    <mergeCell ref="U15:AJ15"/>
    <mergeCell ref="AV16:AY16"/>
    <mergeCell ref="AZ16:BD16"/>
    <mergeCell ref="W21:AB21"/>
    <mergeCell ref="AD21:AL21"/>
    <mergeCell ref="D23:S23"/>
    <mergeCell ref="X23:AG23"/>
    <mergeCell ref="AM23:BE23"/>
    <mergeCell ref="W16:AA16"/>
    <mergeCell ref="AB16:AE16"/>
    <mergeCell ref="AF16:AI16"/>
    <mergeCell ref="D24:D25"/>
    <mergeCell ref="E24:F25"/>
    <mergeCell ref="G24:H25"/>
    <mergeCell ref="I24:J25"/>
    <mergeCell ref="K24:L25"/>
    <mergeCell ref="M24:O25"/>
    <mergeCell ref="P24:Q25"/>
    <mergeCell ref="R24:S25"/>
    <mergeCell ref="W24:AB25"/>
    <mergeCell ref="AC24:AE25"/>
    <mergeCell ref="AF24:AH25"/>
    <mergeCell ref="AL24:AS25"/>
    <mergeCell ref="AT24:BB25"/>
    <mergeCell ref="BC24:BD25"/>
    <mergeCell ref="E26:F26"/>
    <mergeCell ref="G26:H26"/>
    <mergeCell ref="I26:J26"/>
    <mergeCell ref="K26:L26"/>
    <mergeCell ref="M26:O26"/>
    <mergeCell ref="P26:Q26"/>
    <mergeCell ref="R26:S26"/>
    <mergeCell ref="W26:AB26"/>
    <mergeCell ref="AC26:AE26"/>
    <mergeCell ref="AF26:AH26"/>
    <mergeCell ref="AL26:AS26"/>
    <mergeCell ref="AT26:BB26"/>
    <mergeCell ref="BC26:BD26"/>
    <mergeCell ref="E27:F27"/>
    <mergeCell ref="G27:H27"/>
    <mergeCell ref="I27:J27"/>
    <mergeCell ref="K27:L27"/>
    <mergeCell ref="M27:O27"/>
    <mergeCell ref="P27:Q27"/>
    <mergeCell ref="R27:S27"/>
    <mergeCell ref="AL27:AS27"/>
    <mergeCell ref="AT27:BB27"/>
    <mergeCell ref="BC27:BD27"/>
    <mergeCell ref="E28:F28"/>
    <mergeCell ref="G28:H28"/>
    <mergeCell ref="I28:J28"/>
    <mergeCell ref="K28:L28"/>
    <mergeCell ref="M28:O28"/>
    <mergeCell ref="P28:Q28"/>
    <mergeCell ref="R28:S28"/>
    <mergeCell ref="X28:AI29"/>
    <mergeCell ref="E30:G36"/>
    <mergeCell ref="H30:U36"/>
    <mergeCell ref="V30:AC30"/>
    <mergeCell ref="AD30:AE36"/>
    <mergeCell ref="AF30:AO30"/>
    <mergeCell ref="AP30:AQ36"/>
    <mergeCell ref="AR30:BC31"/>
    <mergeCell ref="V31:W36"/>
    <mergeCell ref="X31:Y36"/>
    <mergeCell ref="Z31:AA36"/>
    <mergeCell ref="AB31:AC36"/>
    <mergeCell ref="AF31:AG36"/>
    <mergeCell ref="AH31:AO31"/>
    <mergeCell ref="AH32:AI36"/>
    <mergeCell ref="AJ32:AO32"/>
    <mergeCell ref="AR32:AU32"/>
    <mergeCell ref="AV32:AY32"/>
    <mergeCell ref="AZ32:BC32"/>
    <mergeCell ref="AJ33:AK36"/>
    <mergeCell ref="AL33:AM36"/>
    <mergeCell ref="AN33:AO36"/>
    <mergeCell ref="AR33:BC33"/>
    <mergeCell ref="AR34:AS34"/>
    <mergeCell ref="AT34:AU34"/>
    <mergeCell ref="AV34:AW34"/>
    <mergeCell ref="AX34:AY34"/>
    <mergeCell ref="AZ34:BA34"/>
    <mergeCell ref="BB34:BC34"/>
    <mergeCell ref="AR35:BC35"/>
    <mergeCell ref="AR36:AS36"/>
    <mergeCell ref="AT36:AU36"/>
    <mergeCell ref="AV36:AW36"/>
    <mergeCell ref="AX36:AY36"/>
    <mergeCell ref="AZ36:BA36"/>
    <mergeCell ref="BB36:BC36"/>
    <mergeCell ref="E37:G37"/>
    <mergeCell ref="H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R37:AS37"/>
    <mergeCell ref="AT37:AU37"/>
    <mergeCell ref="AV37:AW37"/>
    <mergeCell ref="AX37:AY37"/>
    <mergeCell ref="AZ37:BA37"/>
    <mergeCell ref="BB37:BC37"/>
    <mergeCell ref="E38:BC38"/>
    <mergeCell ref="E39:BC39"/>
    <mergeCell ref="E40:G40"/>
    <mergeCell ref="H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R40:AS40"/>
    <mergeCell ref="AT40:AU40"/>
    <mergeCell ref="AV40:AW40"/>
    <mergeCell ref="AX40:AY40"/>
    <mergeCell ref="AZ40:BA40"/>
    <mergeCell ref="BB40:BC40"/>
    <mergeCell ref="E41:G41"/>
    <mergeCell ref="H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R41:AS41"/>
    <mergeCell ref="AT41:AU41"/>
    <mergeCell ref="AV41:AW41"/>
    <mergeCell ref="AX41:AY41"/>
    <mergeCell ref="AZ41:BA41"/>
    <mergeCell ref="BB41:BC41"/>
    <mergeCell ref="E42:G42"/>
    <mergeCell ref="H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E43:G43"/>
    <mergeCell ref="H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R43:AS43"/>
    <mergeCell ref="AT43:AU43"/>
    <mergeCell ref="AV43:AW43"/>
    <mergeCell ref="AX43:AY43"/>
    <mergeCell ref="AZ43:BA43"/>
    <mergeCell ref="BB43:BC43"/>
    <mergeCell ref="E44:G45"/>
    <mergeCell ref="H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AV44:AW44"/>
    <mergeCell ref="AX44:AY44"/>
    <mergeCell ref="AZ44:BA44"/>
    <mergeCell ref="BB44:BC44"/>
    <mergeCell ref="H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R45:AS45"/>
    <mergeCell ref="AT45:AU45"/>
    <mergeCell ref="AV45:AW45"/>
    <mergeCell ref="AX45:AY45"/>
    <mergeCell ref="AZ45:BA45"/>
    <mergeCell ref="BB45:BC45"/>
    <mergeCell ref="E46:G46"/>
    <mergeCell ref="H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T46:AU46"/>
    <mergeCell ref="AV46:AW46"/>
    <mergeCell ref="AX46:AY46"/>
    <mergeCell ref="AZ46:BA46"/>
    <mergeCell ref="BB46:BC46"/>
    <mergeCell ref="E47:G47"/>
    <mergeCell ref="H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AV47:AW47"/>
    <mergeCell ref="AX47:AY47"/>
    <mergeCell ref="AZ47:BA47"/>
    <mergeCell ref="BB47:BC47"/>
    <mergeCell ref="E48:G48"/>
    <mergeCell ref="H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AT48:AU48"/>
    <mergeCell ref="AV48:AW48"/>
    <mergeCell ref="AX48:AY48"/>
    <mergeCell ref="AZ48:BA48"/>
    <mergeCell ref="BB48:BC48"/>
    <mergeCell ref="E49:G49"/>
    <mergeCell ref="H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AX49:AY49"/>
    <mergeCell ref="AZ49:BA49"/>
    <mergeCell ref="BB49:BC49"/>
    <mergeCell ref="E50:G50"/>
    <mergeCell ref="H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50:AU50"/>
    <mergeCell ref="AV50:AW50"/>
    <mergeCell ref="AX50:AY50"/>
    <mergeCell ref="AZ50:BA50"/>
    <mergeCell ref="BB50:BC50"/>
    <mergeCell ref="E51:G51"/>
    <mergeCell ref="H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AX51:AY51"/>
    <mergeCell ref="AZ51:BA51"/>
    <mergeCell ref="BB51:BC51"/>
    <mergeCell ref="E52:G52"/>
    <mergeCell ref="H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R52:AS52"/>
    <mergeCell ref="AT52:AU52"/>
    <mergeCell ref="AV52:AW52"/>
    <mergeCell ref="AX52:AY52"/>
    <mergeCell ref="AZ52:BA52"/>
    <mergeCell ref="BB52:BC52"/>
    <mergeCell ref="E53:G53"/>
    <mergeCell ref="H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T53:AU53"/>
    <mergeCell ref="AV53:AW53"/>
    <mergeCell ref="AX53:AY53"/>
    <mergeCell ref="AZ53:BA53"/>
    <mergeCell ref="BB53:BC53"/>
    <mergeCell ref="E54:G54"/>
    <mergeCell ref="H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AV54:AW54"/>
    <mergeCell ref="AX54:AY54"/>
    <mergeCell ref="AZ54:BA54"/>
    <mergeCell ref="BB54:BC54"/>
    <mergeCell ref="E55:G55"/>
    <mergeCell ref="H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AR55:AS55"/>
    <mergeCell ref="AT55:AU55"/>
    <mergeCell ref="AV55:AW55"/>
    <mergeCell ref="AX55:AY55"/>
    <mergeCell ref="AZ55:BA55"/>
    <mergeCell ref="BB55:BC55"/>
    <mergeCell ref="E56:G56"/>
    <mergeCell ref="H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U56"/>
    <mergeCell ref="AV56:AW56"/>
    <mergeCell ref="AX56:AY56"/>
    <mergeCell ref="AZ56:BA56"/>
    <mergeCell ref="BB56:BC56"/>
    <mergeCell ref="E57:G57"/>
    <mergeCell ref="H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AZ57:BA57"/>
    <mergeCell ref="BB57:BC57"/>
    <mergeCell ref="E58:G58"/>
    <mergeCell ref="H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BB58:BC58"/>
    <mergeCell ref="E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AT59:AU59"/>
    <mergeCell ref="AV59:AW59"/>
    <mergeCell ref="AX59:AY59"/>
    <mergeCell ref="AZ59:BA59"/>
    <mergeCell ref="BB59:BC59"/>
    <mergeCell ref="E60:BC60"/>
    <mergeCell ref="E61:G61"/>
    <mergeCell ref="H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AT61:AU61"/>
    <mergeCell ref="AV61:AW61"/>
    <mergeCell ref="AX61:AY61"/>
    <mergeCell ref="AZ61:BA61"/>
    <mergeCell ref="BB61:BC61"/>
    <mergeCell ref="E62:G62"/>
    <mergeCell ref="H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AX62:AY62"/>
    <mergeCell ref="AZ62:BA62"/>
    <mergeCell ref="BB62:BC62"/>
    <mergeCell ref="E63:G63"/>
    <mergeCell ref="H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E64:G64"/>
    <mergeCell ref="H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R64:AS64"/>
    <mergeCell ref="AT64:AU64"/>
    <mergeCell ref="AV64:AW64"/>
    <mergeCell ref="AX64:AY64"/>
    <mergeCell ref="AZ64:BA64"/>
    <mergeCell ref="BB64:BC64"/>
    <mergeCell ref="E65:G65"/>
    <mergeCell ref="H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AV65:AW65"/>
    <mergeCell ref="AX65:AY65"/>
    <mergeCell ref="AZ65:BA65"/>
    <mergeCell ref="BB65:BC65"/>
    <mergeCell ref="E66:G66"/>
    <mergeCell ref="H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AT66:AU66"/>
    <mergeCell ref="AV66:AW66"/>
    <mergeCell ref="AX66:AY66"/>
    <mergeCell ref="AZ66:BA66"/>
    <mergeCell ref="BB66:BC66"/>
    <mergeCell ref="E67:G67"/>
    <mergeCell ref="H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T67:AU67"/>
    <mergeCell ref="AV67:AW67"/>
    <mergeCell ref="AX67:AY67"/>
    <mergeCell ref="AZ67:BA67"/>
    <mergeCell ref="BB67:BC67"/>
    <mergeCell ref="E68:G68"/>
    <mergeCell ref="H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T68:AU68"/>
    <mergeCell ref="AV68:AW68"/>
    <mergeCell ref="AX68:AY68"/>
    <mergeCell ref="AZ68:BA68"/>
    <mergeCell ref="BB68:BC68"/>
    <mergeCell ref="E69:G69"/>
    <mergeCell ref="H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AT69:AU69"/>
    <mergeCell ref="AV69:AW69"/>
    <mergeCell ref="AX69:AY69"/>
    <mergeCell ref="AZ69:BA69"/>
    <mergeCell ref="BB69:BC69"/>
    <mergeCell ref="E70:G70"/>
    <mergeCell ref="H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P70:AQ70"/>
    <mergeCell ref="AR70:AS70"/>
    <mergeCell ref="AT70:AU70"/>
    <mergeCell ref="AV70:AW70"/>
    <mergeCell ref="AX70:AY70"/>
    <mergeCell ref="AZ70:BA70"/>
    <mergeCell ref="BB70:BC70"/>
    <mergeCell ref="E71:G71"/>
    <mergeCell ref="H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AT71:AU71"/>
    <mergeCell ref="AV71:AW71"/>
    <mergeCell ref="AX71:AY71"/>
    <mergeCell ref="AZ71:BA71"/>
    <mergeCell ref="BB71:BC71"/>
    <mergeCell ref="E72:G72"/>
    <mergeCell ref="H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E73:G73"/>
    <mergeCell ref="H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R73:AS73"/>
    <mergeCell ref="AT73:AU73"/>
    <mergeCell ref="AV73:AW73"/>
    <mergeCell ref="AX73:AY73"/>
    <mergeCell ref="AZ73:BA73"/>
    <mergeCell ref="BB73:BC73"/>
    <mergeCell ref="E74:G74"/>
    <mergeCell ref="H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P74:AQ74"/>
    <mergeCell ref="AR74:AS74"/>
    <mergeCell ref="AT74:AU74"/>
    <mergeCell ref="AV74:AW74"/>
    <mergeCell ref="AX74:AY74"/>
    <mergeCell ref="AZ74:BA74"/>
    <mergeCell ref="BB74:BC74"/>
    <mergeCell ref="E75:G75"/>
    <mergeCell ref="H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AR75:AS75"/>
    <mergeCell ref="AT75:AU75"/>
    <mergeCell ref="AV75:AW75"/>
    <mergeCell ref="AX75:AY75"/>
    <mergeCell ref="AZ75:BA75"/>
    <mergeCell ref="BB75:BC75"/>
    <mergeCell ref="E76:G76"/>
    <mergeCell ref="H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R76:AS76"/>
    <mergeCell ref="AT76:AU76"/>
    <mergeCell ref="AV76:AW76"/>
    <mergeCell ref="AX76:AY76"/>
    <mergeCell ref="AZ76:BA76"/>
    <mergeCell ref="BB76:BC76"/>
    <mergeCell ref="E77:G77"/>
    <mergeCell ref="H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R77:AS77"/>
    <mergeCell ref="AT77:AU77"/>
    <mergeCell ref="AV77:AW77"/>
    <mergeCell ref="AX77:AY77"/>
    <mergeCell ref="AZ77:BA77"/>
    <mergeCell ref="BB77:BC77"/>
    <mergeCell ref="E78:G78"/>
    <mergeCell ref="H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P78:AQ78"/>
    <mergeCell ref="AR78:AS78"/>
    <mergeCell ref="AT78:AU78"/>
    <mergeCell ref="AV78:AW78"/>
    <mergeCell ref="AX78:AY78"/>
    <mergeCell ref="AZ78:BA78"/>
    <mergeCell ref="BB78:BC78"/>
    <mergeCell ref="E79:G79"/>
    <mergeCell ref="H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N79:AO79"/>
    <mergeCell ref="AP79:AQ79"/>
    <mergeCell ref="AR79:AS79"/>
    <mergeCell ref="AT79:AU79"/>
    <mergeCell ref="AV79:AW79"/>
    <mergeCell ref="AX79:AY79"/>
    <mergeCell ref="AZ79:BA79"/>
    <mergeCell ref="BB79:BC79"/>
    <mergeCell ref="E80:G80"/>
    <mergeCell ref="H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L80:AM80"/>
    <mergeCell ref="AN80:AO80"/>
    <mergeCell ref="AP80:AQ80"/>
    <mergeCell ref="AR80:AS80"/>
    <mergeCell ref="AT80:AU80"/>
    <mergeCell ref="AV80:AW80"/>
    <mergeCell ref="AX80:AY80"/>
    <mergeCell ref="AZ80:BA80"/>
    <mergeCell ref="BB80:BC80"/>
    <mergeCell ref="E81:G81"/>
    <mergeCell ref="H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R81:AS81"/>
    <mergeCell ref="AT81:AU81"/>
    <mergeCell ref="AV81:AW81"/>
    <mergeCell ref="AX81:AY81"/>
    <mergeCell ref="AZ81:BA81"/>
    <mergeCell ref="AT82:AU82"/>
    <mergeCell ref="AV82:AW82"/>
    <mergeCell ref="BB81:BC81"/>
    <mergeCell ref="E82:U82"/>
    <mergeCell ref="V82:W82"/>
    <mergeCell ref="X82:Y82"/>
    <mergeCell ref="Z82:AA82"/>
    <mergeCell ref="AB82:AC82"/>
    <mergeCell ref="AD82:AE82"/>
    <mergeCell ref="AF82:AG82"/>
    <mergeCell ref="AD83:AE83"/>
    <mergeCell ref="AF83:AG83"/>
    <mergeCell ref="AL82:AM82"/>
    <mergeCell ref="AN82:AO82"/>
    <mergeCell ref="AP82:AQ82"/>
    <mergeCell ref="AR82:AS82"/>
    <mergeCell ref="AH82:AI82"/>
    <mergeCell ref="AJ82:AK82"/>
    <mergeCell ref="AP83:AQ83"/>
    <mergeCell ref="AR83:AS83"/>
    <mergeCell ref="AX82:AY82"/>
    <mergeCell ref="AZ82:BA82"/>
    <mergeCell ref="BB82:BC82"/>
    <mergeCell ref="E83:U83"/>
    <mergeCell ref="V83:W83"/>
    <mergeCell ref="X83:Y83"/>
    <mergeCell ref="Z83:AA83"/>
    <mergeCell ref="AB83:AC83"/>
    <mergeCell ref="AT83:AU83"/>
    <mergeCell ref="AV83:AW83"/>
    <mergeCell ref="AX83:AY83"/>
    <mergeCell ref="AZ83:BA83"/>
    <mergeCell ref="BB83:BC83"/>
    <mergeCell ref="E84:BC84"/>
    <mergeCell ref="AH83:AI83"/>
    <mergeCell ref="AJ83:AK83"/>
    <mergeCell ref="AL83:AM83"/>
    <mergeCell ref="AN83:AO83"/>
    <mergeCell ref="E85:BC85"/>
    <mergeCell ref="E86:G86"/>
    <mergeCell ref="H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P86:AQ86"/>
    <mergeCell ref="AR86:AS86"/>
    <mergeCell ref="AT86:AU86"/>
    <mergeCell ref="AV86:AW86"/>
    <mergeCell ref="AX86:AY86"/>
    <mergeCell ref="AZ86:BA86"/>
    <mergeCell ref="BB86:BC86"/>
    <mergeCell ref="E87:G87"/>
    <mergeCell ref="H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N87:AO87"/>
    <mergeCell ref="AP87:AQ87"/>
    <mergeCell ref="AR87:AS87"/>
    <mergeCell ref="AT87:AU87"/>
    <mergeCell ref="AV87:AW87"/>
    <mergeCell ref="AX87:AY87"/>
    <mergeCell ref="AZ87:BA87"/>
    <mergeCell ref="BB87:BC87"/>
    <mergeCell ref="E88:G88"/>
    <mergeCell ref="H88:U88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AR88:AS88"/>
    <mergeCell ref="AT88:AU88"/>
    <mergeCell ref="AV88:AW88"/>
    <mergeCell ref="AX88:AY88"/>
    <mergeCell ref="AZ88:BA88"/>
    <mergeCell ref="BB88:BC88"/>
    <mergeCell ref="E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R89:AS89"/>
    <mergeCell ref="AT89:AU89"/>
    <mergeCell ref="AV89:AW89"/>
    <mergeCell ref="AX89:AY89"/>
    <mergeCell ref="AZ89:BA89"/>
    <mergeCell ref="BB89:BC89"/>
    <mergeCell ref="E90:BC90"/>
    <mergeCell ref="E91:G91"/>
    <mergeCell ref="H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N91:AO91"/>
    <mergeCell ref="AP91:AQ91"/>
    <mergeCell ref="AR91:AS91"/>
    <mergeCell ref="AT91:AU91"/>
    <mergeCell ref="AV91:AW91"/>
    <mergeCell ref="AX91:AY91"/>
    <mergeCell ref="AZ91:BA91"/>
    <mergeCell ref="BB91:BC91"/>
    <mergeCell ref="E92:G92"/>
    <mergeCell ref="H92:U92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R92:AS92"/>
    <mergeCell ref="AT92:AU92"/>
    <mergeCell ref="AV92:AW92"/>
    <mergeCell ref="AX92:AY92"/>
    <mergeCell ref="AZ92:BA92"/>
    <mergeCell ref="BB92:BC92"/>
    <mergeCell ref="E93:G93"/>
    <mergeCell ref="H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R93:AS93"/>
    <mergeCell ref="AT93:AU93"/>
    <mergeCell ref="AV93:AW93"/>
    <mergeCell ref="AX93:AY93"/>
    <mergeCell ref="AZ93:BA93"/>
    <mergeCell ref="BB93:BC93"/>
    <mergeCell ref="E94:G94"/>
    <mergeCell ref="H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P94:AQ94"/>
    <mergeCell ref="AR94:AS94"/>
    <mergeCell ref="AT94:AU94"/>
    <mergeCell ref="AV94:AW94"/>
    <mergeCell ref="AX94:AY94"/>
    <mergeCell ref="AZ94:BA94"/>
    <mergeCell ref="BB94:BC94"/>
    <mergeCell ref="E95:G95"/>
    <mergeCell ref="H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N95:AO95"/>
    <mergeCell ref="AP95:AQ95"/>
    <mergeCell ref="AR95:AS95"/>
    <mergeCell ref="AT95:AU95"/>
    <mergeCell ref="AV95:AW95"/>
    <mergeCell ref="AX95:AY95"/>
    <mergeCell ref="AZ95:BA95"/>
    <mergeCell ref="BB95:BC95"/>
    <mergeCell ref="E96:G96"/>
    <mergeCell ref="H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AL96:AM96"/>
    <mergeCell ref="AN96:AO96"/>
    <mergeCell ref="AP96:AQ96"/>
    <mergeCell ref="AR96:AS96"/>
    <mergeCell ref="AT96:AU96"/>
    <mergeCell ref="AV96:AW96"/>
    <mergeCell ref="AX96:AY96"/>
    <mergeCell ref="AZ96:BA96"/>
    <mergeCell ref="BB96:BC96"/>
    <mergeCell ref="E97:G97"/>
    <mergeCell ref="H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R97:AS97"/>
    <mergeCell ref="AT97:AU97"/>
    <mergeCell ref="AV97:AW97"/>
    <mergeCell ref="AX97:AY97"/>
    <mergeCell ref="AZ97:BA97"/>
    <mergeCell ref="BB97:BC97"/>
    <mergeCell ref="E98:G98"/>
    <mergeCell ref="H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P98:AQ98"/>
    <mergeCell ref="AR98:AS98"/>
    <mergeCell ref="AT98:AU98"/>
    <mergeCell ref="AV98:AW98"/>
    <mergeCell ref="AX98:AY98"/>
    <mergeCell ref="AZ98:BA98"/>
    <mergeCell ref="BB98:BC98"/>
    <mergeCell ref="E99:G99"/>
    <mergeCell ref="H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N99:AO99"/>
    <mergeCell ref="AP99:AQ99"/>
    <mergeCell ref="AR99:AS99"/>
    <mergeCell ref="AT99:AU99"/>
    <mergeCell ref="AV99:AW99"/>
    <mergeCell ref="AX99:AY99"/>
    <mergeCell ref="AZ99:BA99"/>
    <mergeCell ref="BB99:BC99"/>
    <mergeCell ref="E100:G100"/>
    <mergeCell ref="H100:U100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AL100:AM100"/>
    <mergeCell ref="AN100:AO100"/>
    <mergeCell ref="AP100:AQ100"/>
    <mergeCell ref="AR100:AS100"/>
    <mergeCell ref="AT100:AU100"/>
    <mergeCell ref="AV100:AW100"/>
    <mergeCell ref="AX100:AY100"/>
    <mergeCell ref="AZ100:BA100"/>
    <mergeCell ref="BB100:BC100"/>
    <mergeCell ref="E101:G101"/>
    <mergeCell ref="H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R101:AS101"/>
    <mergeCell ref="AT101:AU101"/>
    <mergeCell ref="AV101:AW101"/>
    <mergeCell ref="AX101:AY101"/>
    <mergeCell ref="AZ101:BA101"/>
    <mergeCell ref="BB101:BC101"/>
    <mergeCell ref="E102:G102"/>
    <mergeCell ref="H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P102:AQ102"/>
    <mergeCell ref="AR102:AS102"/>
    <mergeCell ref="AT102:AU102"/>
    <mergeCell ref="AV102:AW102"/>
    <mergeCell ref="AX102:AY102"/>
    <mergeCell ref="AZ102:BA102"/>
    <mergeCell ref="BB102:BC102"/>
    <mergeCell ref="E103:G103"/>
    <mergeCell ref="H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E104:G104"/>
    <mergeCell ref="H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R104:AS104"/>
    <mergeCell ref="AT104:AU104"/>
    <mergeCell ref="AV104:AW104"/>
    <mergeCell ref="AX104:AY104"/>
    <mergeCell ref="AZ104:BA104"/>
    <mergeCell ref="BB104:BC104"/>
    <mergeCell ref="E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R105:AS105"/>
    <mergeCell ref="AT105:AU105"/>
    <mergeCell ref="AV105:AW105"/>
    <mergeCell ref="AX105:AY105"/>
    <mergeCell ref="AZ105:BA105"/>
    <mergeCell ref="BB105:BC105"/>
    <mergeCell ref="E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P106:AQ106"/>
    <mergeCell ref="AR106:AS106"/>
    <mergeCell ref="AT106:AU106"/>
    <mergeCell ref="AV106:AW106"/>
    <mergeCell ref="AX106:AY106"/>
    <mergeCell ref="AZ106:BA106"/>
    <mergeCell ref="BB106:BC106"/>
    <mergeCell ref="E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N107:AO107"/>
    <mergeCell ref="AP107:AQ107"/>
    <mergeCell ref="AR107:AS107"/>
    <mergeCell ref="AT107:AU107"/>
    <mergeCell ref="AV107:AW107"/>
    <mergeCell ref="AX107:AY107"/>
    <mergeCell ref="AZ107:BA107"/>
    <mergeCell ref="AH108:AQ108"/>
    <mergeCell ref="AR108:AS108"/>
    <mergeCell ref="AT108:AU108"/>
    <mergeCell ref="AV108:AW108"/>
    <mergeCell ref="AX108:AY108"/>
    <mergeCell ref="AZ108:BA108"/>
    <mergeCell ref="AR109:AS109"/>
    <mergeCell ref="AT109:AU109"/>
    <mergeCell ref="AV109:AW109"/>
    <mergeCell ref="AX109:AY109"/>
    <mergeCell ref="AZ109:BA109"/>
    <mergeCell ref="BB107:BC107"/>
    <mergeCell ref="BB108:BC108"/>
    <mergeCell ref="AZ111:BA111"/>
    <mergeCell ref="BB109:BC109"/>
    <mergeCell ref="AH110:AQ110"/>
    <mergeCell ref="AR110:AS110"/>
    <mergeCell ref="AT110:AU110"/>
    <mergeCell ref="AV110:AW110"/>
    <mergeCell ref="AX110:AY110"/>
    <mergeCell ref="AZ110:BA110"/>
    <mergeCell ref="BB110:BC110"/>
    <mergeCell ref="AH109:AQ109"/>
    <mergeCell ref="BB111:BC111"/>
    <mergeCell ref="N114:Q114"/>
    <mergeCell ref="V114:Y114"/>
    <mergeCell ref="AS114:AW114"/>
    <mergeCell ref="BC114:BE114"/>
    <mergeCell ref="AH111:AQ111"/>
    <mergeCell ref="AR111:AS111"/>
    <mergeCell ref="AT111:AU111"/>
    <mergeCell ref="AV111:AW111"/>
    <mergeCell ref="AX111:AY111"/>
  </mergeCells>
  <printOptions horizontalCentered="1"/>
  <pageMargins left="0.7874015748031497" right="0" top="0.1968503937007874" bottom="0.1968503937007874" header="0" footer="0"/>
  <pageSetup fitToHeight="2" fitToWidth="1" horizontalDpi="600" verticalDpi="600" orientation="landscape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7"/>
  <sheetViews>
    <sheetView view="pageBreakPreview" zoomScale="85" zoomScaleNormal="50" zoomScaleSheetLayoutView="85" zoomScalePageLayoutView="0" workbookViewId="0" topLeftCell="A88">
      <selection activeCell="P24" sqref="P24:Q25"/>
    </sheetView>
  </sheetViews>
  <sheetFormatPr defaultColWidth="10.125" defaultRowHeight="12.75"/>
  <cols>
    <col min="1" max="2" width="4.375" style="1" customWidth="1"/>
    <col min="3" max="5" width="4.375" style="2" customWidth="1"/>
    <col min="6" max="11" width="5.625" style="1" customWidth="1"/>
    <col min="12" max="12" width="5.625" style="5" customWidth="1"/>
    <col min="13" max="13" width="5.125" style="5" customWidth="1"/>
    <col min="14" max="15" width="5.125" style="4" customWidth="1"/>
    <col min="16" max="19" width="5.125" style="3" customWidth="1"/>
    <col min="20" max="26" width="4.75390625" style="3" customWidth="1"/>
    <col min="27" max="27" width="4.75390625" style="2" customWidth="1"/>
    <col min="28" max="29" width="4.75390625" style="3" customWidth="1"/>
    <col min="30" max="30" width="4.75390625" style="2" customWidth="1"/>
    <col min="31" max="41" width="4.75390625" style="1" customWidth="1"/>
    <col min="42" max="50" width="4.375" style="1" customWidth="1"/>
    <col min="51" max="51" width="3.875" style="1" customWidth="1"/>
    <col min="52" max="52" width="4.00390625" style="1" customWidth="1"/>
    <col min="53" max="53" width="4.25390625" style="1" customWidth="1"/>
    <col min="54" max="54" width="4.00390625" style="1" customWidth="1"/>
    <col min="55" max="55" width="5.375" style="1" customWidth="1"/>
    <col min="56" max="56" width="4.375" style="1" customWidth="1"/>
    <col min="57" max="57" width="5.00390625" style="1" customWidth="1"/>
    <col min="58" max="58" width="7.25390625" style="1" customWidth="1"/>
    <col min="59" max="16384" width="10.125" style="1" customWidth="1"/>
  </cols>
  <sheetData>
    <row r="1" spans="2:58" ht="23.25" customHeight="1">
      <c r="B1" s="6"/>
      <c r="C1" s="6"/>
      <c r="D1" s="6"/>
      <c r="E1" s="1"/>
      <c r="K1" s="5"/>
      <c r="M1" s="4"/>
      <c r="N1" s="3"/>
      <c r="O1" s="3"/>
      <c r="R1" s="752" t="s">
        <v>81</v>
      </c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2"/>
      <c r="AL1" s="752"/>
      <c r="AM1" s="752"/>
      <c r="AN1" s="752"/>
      <c r="AO1" s="752"/>
      <c r="AP1" s="752"/>
      <c r="BA1" s="102"/>
      <c r="BB1" s="100"/>
      <c r="BC1" s="100"/>
      <c r="BD1" s="100"/>
      <c r="BE1" s="100"/>
      <c r="BF1" s="100"/>
    </row>
    <row r="2" spans="1:58" s="99" customFormat="1" ht="23.25" customHeight="1">
      <c r="A2" s="101"/>
      <c r="B2" s="101"/>
      <c r="C2" s="101"/>
      <c r="D2" s="101"/>
      <c r="E2" s="101"/>
      <c r="F2" s="101"/>
      <c r="G2" s="101"/>
      <c r="H2" s="101"/>
      <c r="I2" s="129" t="s">
        <v>102</v>
      </c>
      <c r="J2" s="101"/>
      <c r="K2" s="101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00"/>
      <c r="BB2" s="100"/>
      <c r="BC2" s="100"/>
      <c r="BD2" s="100"/>
      <c r="BE2" s="100"/>
      <c r="BF2" s="100"/>
    </row>
    <row r="3" spans="1:58" ht="36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98"/>
      <c r="N3" s="98"/>
      <c r="O3" s="98"/>
      <c r="P3" s="98"/>
      <c r="Q3" s="98"/>
      <c r="R3" s="98"/>
      <c r="S3" s="98"/>
      <c r="T3" s="753" t="s">
        <v>103</v>
      </c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7"/>
      <c r="BB3" s="94"/>
      <c r="BC3" s="94"/>
      <c r="BD3" s="94"/>
      <c r="BE3" s="94"/>
      <c r="BF3" s="94"/>
    </row>
    <row r="4" spans="1:58" ht="26.25">
      <c r="A4" s="782" t="s">
        <v>126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96"/>
      <c r="N4" s="95"/>
      <c r="O4" s="95"/>
      <c r="P4" s="95"/>
      <c r="Q4" s="95"/>
      <c r="R4" s="95"/>
      <c r="S4" s="95"/>
      <c r="T4" s="756" t="s">
        <v>132</v>
      </c>
      <c r="U4" s="756"/>
      <c r="V4" s="756"/>
      <c r="W4" s="756"/>
      <c r="X4" s="756"/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113"/>
      <c r="AT4" s="754"/>
      <c r="AU4" s="754"/>
      <c r="AV4" s="754"/>
      <c r="AW4" s="754"/>
      <c r="AX4" s="754"/>
      <c r="AY4" s="754"/>
      <c r="AZ4" s="754"/>
      <c r="BA4" s="94"/>
      <c r="BB4" s="94"/>
      <c r="BC4" s="94"/>
      <c r="BD4" s="94"/>
      <c r="BE4" s="94"/>
      <c r="BF4" s="94"/>
    </row>
    <row r="5" spans="1:58" ht="23.25" customHeight="1">
      <c r="A5" s="304" t="s">
        <v>127</v>
      </c>
      <c r="B5" s="304"/>
      <c r="C5" s="304"/>
      <c r="D5" s="304"/>
      <c r="E5" s="304"/>
      <c r="F5" s="304"/>
      <c r="G5" s="136"/>
      <c r="H5" s="134"/>
      <c r="I5" s="134"/>
      <c r="J5" s="134"/>
      <c r="K5" s="134"/>
      <c r="L5" s="137"/>
      <c r="M5" s="93"/>
      <c r="N5" s="747" t="s">
        <v>69</v>
      </c>
      <c r="O5" s="747"/>
      <c r="P5" s="747"/>
      <c r="Q5" s="747"/>
      <c r="R5" s="742" t="s">
        <v>68</v>
      </c>
      <c r="S5" s="742"/>
      <c r="T5" s="742"/>
      <c r="U5" s="742"/>
      <c r="V5" s="742"/>
      <c r="W5" s="742"/>
      <c r="X5" s="92" t="s">
        <v>67</v>
      </c>
      <c r="Y5" s="114"/>
      <c r="AA5" s="92"/>
      <c r="AB5" s="117"/>
      <c r="AC5" s="743" t="s">
        <v>82</v>
      </c>
      <c r="AD5" s="743"/>
      <c r="AE5" s="743"/>
      <c r="AF5" s="743"/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106"/>
      <c r="AR5" s="755" t="s">
        <v>66</v>
      </c>
      <c r="AS5" s="755"/>
      <c r="AT5" s="755"/>
      <c r="AU5" s="755"/>
      <c r="AV5" s="755"/>
      <c r="AW5" s="755"/>
      <c r="AX5" s="755"/>
      <c r="AY5" s="755"/>
      <c r="AZ5" s="740" t="s">
        <v>167</v>
      </c>
      <c r="BA5" s="740"/>
      <c r="BB5" s="740"/>
      <c r="BC5" s="740"/>
      <c r="BD5" s="740"/>
      <c r="BE5" s="740"/>
      <c r="BF5" s="740"/>
    </row>
    <row r="6" spans="1:58" ht="22.5" customHeight="1">
      <c r="A6" s="304" t="s">
        <v>128</v>
      </c>
      <c r="B6" s="304"/>
      <c r="C6" s="304"/>
      <c r="D6" s="304"/>
      <c r="E6" s="304"/>
      <c r="F6" s="304"/>
      <c r="G6" s="304"/>
      <c r="H6" s="304"/>
      <c r="I6" s="304"/>
      <c r="J6" s="138"/>
      <c r="K6" s="138"/>
      <c r="L6" s="139"/>
      <c r="M6" s="93"/>
      <c r="N6" s="84"/>
      <c r="O6" s="84"/>
      <c r="P6" s="745" t="s">
        <v>83</v>
      </c>
      <c r="Q6" s="746"/>
      <c r="R6" s="746"/>
      <c r="S6" s="746"/>
      <c r="T6" s="746"/>
      <c r="U6" s="746"/>
      <c r="V6" s="746"/>
      <c r="W6" s="746"/>
      <c r="X6" s="746"/>
      <c r="Y6" s="746"/>
      <c r="Z6" s="203"/>
      <c r="AA6" s="140"/>
      <c r="AB6" s="204"/>
      <c r="AC6" s="744" t="s">
        <v>65</v>
      </c>
      <c r="AD6" s="744"/>
      <c r="AE6" s="744"/>
      <c r="AF6" s="744"/>
      <c r="AG6" s="744"/>
      <c r="AH6" s="744"/>
      <c r="AI6" s="744"/>
      <c r="AJ6" s="744"/>
      <c r="AK6" s="744"/>
      <c r="AL6" s="744"/>
      <c r="AM6" s="744"/>
      <c r="AN6" s="744"/>
      <c r="AO6" s="744"/>
      <c r="AP6" s="744"/>
      <c r="AQ6" s="115"/>
      <c r="AR6" s="115"/>
      <c r="AS6" s="83"/>
      <c r="AT6" s="91"/>
      <c r="AU6" s="91"/>
      <c r="AW6" s="750" t="s">
        <v>89</v>
      </c>
      <c r="AX6" s="750"/>
      <c r="AY6" s="750"/>
      <c r="AZ6" s="750"/>
      <c r="BA6" s="750"/>
      <c r="BB6" s="750"/>
      <c r="BC6" s="750"/>
      <c r="BD6" s="750"/>
      <c r="BE6" s="750"/>
      <c r="BF6" s="750"/>
    </row>
    <row r="7" spans="1:58" ht="26.25" customHeight="1">
      <c r="A7" s="778" t="s">
        <v>223</v>
      </c>
      <c r="B7" s="778"/>
      <c r="C7" s="778"/>
      <c r="D7" s="778"/>
      <c r="E7" s="778"/>
      <c r="F7" s="778"/>
      <c r="G7" s="778"/>
      <c r="H7" s="778"/>
      <c r="I7" s="778"/>
      <c r="J7" s="778"/>
      <c r="K7" s="778"/>
      <c r="L7" s="136"/>
      <c r="M7" s="86"/>
      <c r="N7" s="747" t="s">
        <v>84</v>
      </c>
      <c r="O7" s="747"/>
      <c r="P7" s="747"/>
      <c r="Q7" s="747"/>
      <c r="R7" s="747"/>
      <c r="S7" s="747"/>
      <c r="T7" s="747"/>
      <c r="U7" s="90" t="s">
        <v>85</v>
      </c>
      <c r="V7" s="90"/>
      <c r="W7" s="90"/>
      <c r="X7" s="90"/>
      <c r="Y7" s="90"/>
      <c r="Z7" s="90"/>
      <c r="AA7" s="90"/>
      <c r="AB7" s="118"/>
      <c r="AC7" s="118"/>
      <c r="AD7" s="89"/>
      <c r="AE7" s="88"/>
      <c r="AF7" s="87"/>
      <c r="AG7" s="87"/>
      <c r="AH7" s="87"/>
      <c r="AI7" s="87"/>
      <c r="AJ7" s="88"/>
      <c r="AK7" s="88"/>
      <c r="AL7" s="88"/>
      <c r="AM7" s="87"/>
      <c r="AN7" s="87"/>
      <c r="AO7" s="87"/>
      <c r="AP7" s="105"/>
      <c r="AR7" s="65"/>
      <c r="AS7" s="65"/>
      <c r="AT7" s="65"/>
      <c r="AU7" s="65"/>
      <c r="AV7" s="133"/>
      <c r="AW7" s="750"/>
      <c r="AX7" s="750"/>
      <c r="AY7" s="750"/>
      <c r="AZ7" s="750"/>
      <c r="BA7" s="750"/>
      <c r="BB7" s="750"/>
      <c r="BC7" s="750"/>
      <c r="BD7" s="750"/>
      <c r="BE7" s="750"/>
      <c r="BF7" s="750"/>
    </row>
    <row r="8" spans="1:58" ht="20.25">
      <c r="A8" s="779" t="s">
        <v>129</v>
      </c>
      <c r="B8" s="779"/>
      <c r="C8" s="779"/>
      <c r="D8" s="779"/>
      <c r="E8" s="779"/>
      <c r="F8" s="779"/>
      <c r="G8" s="779"/>
      <c r="H8" s="141"/>
      <c r="I8" s="141"/>
      <c r="J8" s="135"/>
      <c r="K8" s="135"/>
      <c r="L8" s="142"/>
      <c r="M8" s="85"/>
      <c r="N8" s="84"/>
      <c r="O8" s="84"/>
      <c r="P8" s="84"/>
      <c r="Q8" s="84"/>
      <c r="R8" s="84"/>
      <c r="S8" s="84"/>
      <c r="T8" s="84"/>
      <c r="U8" s="748" t="s">
        <v>86</v>
      </c>
      <c r="V8" s="748"/>
      <c r="W8" s="748"/>
      <c r="X8" s="748"/>
      <c r="Y8" s="748"/>
      <c r="Z8" s="748"/>
      <c r="AA8" s="748"/>
      <c r="AB8" s="748"/>
      <c r="AC8" s="748"/>
      <c r="AD8" s="748"/>
      <c r="AE8" s="748"/>
      <c r="AF8" s="748"/>
      <c r="AG8" s="748"/>
      <c r="AH8" s="748"/>
      <c r="AI8" s="748"/>
      <c r="AJ8" s="748"/>
      <c r="AK8" s="748"/>
      <c r="AL8" s="748"/>
      <c r="AM8" s="748"/>
      <c r="AN8" s="748"/>
      <c r="AO8" s="748"/>
      <c r="AP8" s="749"/>
      <c r="AQ8" s="65"/>
      <c r="AR8" s="65" t="s">
        <v>70</v>
      </c>
      <c r="AS8" s="65"/>
      <c r="AT8" s="65"/>
      <c r="AU8" s="65"/>
      <c r="AV8" s="133"/>
      <c r="AW8" s="751"/>
      <c r="AX8" s="751"/>
      <c r="AY8" s="751"/>
      <c r="AZ8" s="751"/>
      <c r="BA8" s="751"/>
      <c r="BB8" s="751"/>
      <c r="BC8" s="751"/>
      <c r="BD8" s="751"/>
      <c r="BE8" s="751"/>
      <c r="BF8" s="751"/>
    </row>
    <row r="9" spans="1:48" ht="17.25" customHeight="1">
      <c r="A9" s="783" t="s">
        <v>130</v>
      </c>
      <c r="B9" s="783"/>
      <c r="C9" s="783"/>
      <c r="D9" s="783"/>
      <c r="E9" s="783"/>
      <c r="F9" s="783"/>
      <c r="G9" s="783"/>
      <c r="H9" s="783"/>
      <c r="I9" s="783"/>
      <c r="J9" s="136"/>
      <c r="K9" s="136"/>
      <c r="L9" s="141"/>
      <c r="M9" s="82"/>
      <c r="N9" s="106" t="s">
        <v>100</v>
      </c>
      <c r="O9" s="106"/>
      <c r="P9" s="106"/>
      <c r="Q9" s="106"/>
      <c r="R9" s="106"/>
      <c r="S9" s="106"/>
      <c r="T9" s="106"/>
      <c r="AQ9" s="106"/>
      <c r="AS9" s="65"/>
      <c r="AT9" s="65"/>
      <c r="AU9" s="65"/>
      <c r="AV9" s="65"/>
    </row>
    <row r="10" spans="1:58" ht="21" customHeight="1">
      <c r="A10" s="783"/>
      <c r="B10" s="783"/>
      <c r="C10" s="783"/>
      <c r="D10" s="783"/>
      <c r="E10" s="783"/>
      <c r="F10" s="783"/>
      <c r="G10" s="783"/>
      <c r="H10" s="783"/>
      <c r="I10" s="783"/>
      <c r="J10" s="141"/>
      <c r="K10" s="141"/>
      <c r="L10" s="141"/>
      <c r="M10" s="6"/>
      <c r="N10" s="35"/>
      <c r="O10" s="35"/>
      <c r="P10" s="35"/>
      <c r="Q10" s="35"/>
      <c r="R10" s="1"/>
      <c r="S10" s="1"/>
      <c r="T10" s="35"/>
      <c r="U10" s="128"/>
      <c r="V10" s="743" t="s">
        <v>166</v>
      </c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743"/>
      <c r="AH10" s="743"/>
      <c r="AI10" s="743"/>
      <c r="AJ10" s="743"/>
      <c r="AK10" s="743"/>
      <c r="AL10" s="743"/>
      <c r="AM10" s="34"/>
      <c r="AN10" s="34"/>
      <c r="AO10" s="34"/>
      <c r="AP10" s="106"/>
      <c r="AQ10" s="116"/>
      <c r="AR10" s="40" t="s">
        <v>64</v>
      </c>
      <c r="AT10" s="40"/>
      <c r="AU10" s="40"/>
      <c r="AV10" s="40"/>
      <c r="AW10" s="40"/>
      <c r="AX10" s="40"/>
      <c r="AY10" s="741" t="s">
        <v>63</v>
      </c>
      <c r="AZ10" s="741"/>
      <c r="BA10" s="741"/>
      <c r="BB10" s="741"/>
      <c r="BC10" s="741"/>
      <c r="BD10" s="741"/>
      <c r="BE10" s="741"/>
      <c r="BF10" s="741"/>
    </row>
    <row r="11" spans="1:58" ht="21" customHeight="1" thickBot="1">
      <c r="A11" s="780"/>
      <c r="B11" s="780"/>
      <c r="C11" s="780"/>
      <c r="D11" s="780"/>
      <c r="E11" s="780"/>
      <c r="F11" s="781" t="s">
        <v>131</v>
      </c>
      <c r="G11" s="781"/>
      <c r="H11" s="781"/>
      <c r="I11" s="781"/>
      <c r="J11" s="781"/>
      <c r="K11" s="781"/>
      <c r="L11" s="781"/>
      <c r="M11" s="6"/>
      <c r="N11" s="35"/>
      <c r="O11" s="35"/>
      <c r="P11" s="35"/>
      <c r="Q11" s="35"/>
      <c r="R11" s="744" t="s">
        <v>87</v>
      </c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744"/>
      <c r="AQ11" s="116"/>
      <c r="AR11" s="40"/>
      <c r="AT11" s="40"/>
      <c r="AU11" s="40"/>
      <c r="AV11" s="40"/>
      <c r="AW11" s="40"/>
      <c r="AX11" s="40"/>
      <c r="AY11" s="44"/>
      <c r="AZ11" s="44"/>
      <c r="BA11" s="44"/>
      <c r="BB11" s="44"/>
      <c r="BC11" s="44"/>
      <c r="BD11" s="44"/>
      <c r="BE11" s="44"/>
      <c r="BF11" s="44"/>
    </row>
    <row r="12" spans="1:58" ht="17.25" customHeight="1">
      <c r="A12" s="71"/>
      <c r="B12" s="70"/>
      <c r="C12" s="107"/>
      <c r="D12" s="107"/>
      <c r="E12" s="107"/>
      <c r="F12" s="70"/>
      <c r="G12" s="70"/>
      <c r="H12" s="70"/>
      <c r="I12" s="70"/>
      <c r="J12" s="70"/>
      <c r="K12" s="69"/>
      <c r="L12" s="68"/>
      <c r="M12" s="68"/>
      <c r="O12" s="131"/>
      <c r="P12" s="131"/>
      <c r="Q12" s="131"/>
      <c r="R12" s="131"/>
      <c r="S12" s="131" t="s">
        <v>71</v>
      </c>
      <c r="T12" s="131"/>
      <c r="U12" s="131"/>
      <c r="V12" s="131"/>
      <c r="W12" s="131"/>
      <c r="X12" s="131"/>
      <c r="Y12" s="131"/>
      <c r="Z12" s="757" t="s">
        <v>342</v>
      </c>
      <c r="AA12" s="758"/>
      <c r="AB12" s="758"/>
      <c r="AC12" s="758"/>
      <c r="AD12" s="758"/>
      <c r="AE12" s="758"/>
      <c r="AF12" s="758"/>
      <c r="AG12" s="758"/>
      <c r="AH12" s="758"/>
      <c r="AI12" s="758"/>
      <c r="AJ12" s="758"/>
      <c r="AK12" s="758"/>
      <c r="AL12" s="758"/>
      <c r="AM12" s="758"/>
      <c r="AN12" s="758"/>
      <c r="AO12" s="81"/>
      <c r="AP12" s="81"/>
      <c r="AQ12" s="81"/>
      <c r="AR12" s="79" t="s">
        <v>62</v>
      </c>
      <c r="AS12" s="80"/>
      <c r="AU12" s="79"/>
      <c r="AV12" s="772" t="s">
        <v>61</v>
      </c>
      <c r="AW12" s="772"/>
      <c r="AX12" s="772"/>
      <c r="AY12" s="772"/>
      <c r="AZ12" s="772"/>
      <c r="BA12" s="772"/>
      <c r="BB12" s="772"/>
      <c r="BC12" s="772"/>
      <c r="BD12" s="772"/>
      <c r="BE12" s="772"/>
      <c r="BF12" s="772"/>
    </row>
    <row r="13" spans="1:58" s="72" customFormat="1" ht="17.25" customHeight="1">
      <c r="A13" s="77"/>
      <c r="B13" s="78"/>
      <c r="C13" s="108"/>
      <c r="D13" s="108"/>
      <c r="E13" s="108"/>
      <c r="F13" s="78"/>
      <c r="G13" s="78"/>
      <c r="H13" s="78"/>
      <c r="I13" s="78"/>
      <c r="J13" s="78"/>
      <c r="K13" s="77"/>
      <c r="L13" s="76"/>
      <c r="M13" s="76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44" t="s">
        <v>226</v>
      </c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744"/>
      <c r="AL13" s="744"/>
      <c r="AM13" s="744"/>
      <c r="AN13" s="744"/>
      <c r="AO13" s="74"/>
      <c r="AP13" s="74"/>
      <c r="AQ13" s="74"/>
      <c r="AR13" s="74"/>
      <c r="AS13" s="53"/>
      <c r="AT13" s="53"/>
      <c r="AU13" s="53"/>
      <c r="AV13" s="53"/>
      <c r="AW13" s="53"/>
      <c r="AX13" s="53"/>
      <c r="AY13" s="73" t="s">
        <v>88</v>
      </c>
      <c r="AZ13" s="53"/>
      <c r="BB13" s="73"/>
      <c r="BC13" s="73"/>
      <c r="BD13" s="73"/>
      <c r="BE13" s="73"/>
      <c r="BF13" s="73"/>
    </row>
    <row r="14" spans="1:58" ht="19.5" customHeight="1">
      <c r="A14" s="71"/>
      <c r="B14" s="70"/>
      <c r="C14" s="107"/>
      <c r="D14" s="107"/>
      <c r="E14" s="107"/>
      <c r="F14" s="70"/>
      <c r="G14" s="70"/>
      <c r="H14" s="70"/>
      <c r="I14" s="70"/>
      <c r="J14" s="70"/>
      <c r="K14" s="69"/>
      <c r="L14" s="68"/>
      <c r="M14" s="68"/>
      <c r="O14" s="132"/>
      <c r="P14" s="132"/>
      <c r="Q14" s="132"/>
      <c r="R14" s="132"/>
      <c r="S14" s="132" t="s">
        <v>72</v>
      </c>
      <c r="T14" s="132"/>
      <c r="U14" s="132"/>
      <c r="V14" s="132"/>
      <c r="W14" s="132"/>
      <c r="X14" s="132"/>
      <c r="Y14" s="132"/>
      <c r="Z14" s="363" t="s">
        <v>168</v>
      </c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67"/>
      <c r="AU14" s="36"/>
      <c r="AZ14" s="22"/>
      <c r="BA14" s="66"/>
      <c r="BB14" s="66"/>
      <c r="BC14" s="66"/>
      <c r="BD14" s="66"/>
      <c r="BE14" s="66"/>
      <c r="BF14" s="66"/>
    </row>
    <row r="15" spans="4:56" s="22" customFormat="1" ht="27.75" customHeight="1" thickBot="1">
      <c r="D15" s="1048" t="s">
        <v>343</v>
      </c>
      <c r="E15" s="1048"/>
      <c r="F15" s="1048"/>
      <c r="G15" s="1048"/>
      <c r="H15" s="1048"/>
      <c r="I15" s="1048"/>
      <c r="J15" s="1048"/>
      <c r="K15" s="1048"/>
      <c r="L15" s="1048"/>
      <c r="M15" s="1048"/>
      <c r="N15" s="1048"/>
      <c r="O15" s="1048"/>
      <c r="P15" s="1048"/>
      <c r="Q15" s="1048"/>
      <c r="R15" s="1048"/>
      <c r="S15" s="1048"/>
      <c r="T15" s="1048"/>
      <c r="U15" s="1048"/>
      <c r="V15" s="1048"/>
      <c r="W15" s="1048"/>
      <c r="X15" s="1048"/>
      <c r="Y15" s="1048"/>
      <c r="Z15" s="1048"/>
      <c r="AA15" s="1048"/>
      <c r="AB15" s="1048"/>
      <c r="AC15" s="1048"/>
      <c r="AD15" s="1048"/>
      <c r="AE15" s="1048"/>
      <c r="AF15" s="1048"/>
      <c r="AG15" s="1048"/>
      <c r="AH15" s="1048"/>
      <c r="AI15" s="1048"/>
      <c r="AJ15" s="1048"/>
      <c r="AK15" s="1048"/>
      <c r="AL15" s="1048"/>
      <c r="AM15" s="1048"/>
      <c r="AN15" s="1048"/>
      <c r="AO15" s="1048"/>
      <c r="AP15" s="1048"/>
      <c r="AQ15" s="1048"/>
      <c r="AR15" s="1048"/>
      <c r="AS15" s="1048"/>
      <c r="AT15" s="1048"/>
      <c r="AU15" s="1048"/>
      <c r="AV15" s="1048"/>
      <c r="AW15" s="1048"/>
      <c r="AX15" s="1048"/>
      <c r="AY15" s="1048"/>
      <c r="AZ15" s="1048"/>
      <c r="BA15" s="1048"/>
      <c r="BB15" s="1048"/>
      <c r="BC15" s="1048"/>
      <c r="BD15" s="1048"/>
    </row>
    <row r="16" spans="2:57" ht="18" customHeight="1">
      <c r="B16" s="44"/>
      <c r="C16" s="44"/>
      <c r="D16" s="761" t="s">
        <v>36</v>
      </c>
      <c r="E16" s="763" t="s">
        <v>58</v>
      </c>
      <c r="F16" s="764"/>
      <c r="G16" s="764"/>
      <c r="H16" s="765"/>
      <c r="I16" s="766" t="s">
        <v>57</v>
      </c>
      <c r="J16" s="767"/>
      <c r="K16" s="767"/>
      <c r="L16" s="767"/>
      <c r="M16" s="768"/>
      <c r="N16" s="737" t="s">
        <v>56</v>
      </c>
      <c r="O16" s="738"/>
      <c r="P16" s="738"/>
      <c r="Q16" s="738"/>
      <c r="R16" s="739"/>
      <c r="S16" s="737" t="s">
        <v>55</v>
      </c>
      <c r="T16" s="738"/>
      <c r="U16" s="738"/>
      <c r="V16" s="739"/>
      <c r="W16" s="731" t="s">
        <v>54</v>
      </c>
      <c r="X16" s="732"/>
      <c r="Y16" s="732"/>
      <c r="Z16" s="732"/>
      <c r="AA16" s="733"/>
      <c r="AB16" s="731" t="s">
        <v>53</v>
      </c>
      <c r="AC16" s="732"/>
      <c r="AD16" s="732"/>
      <c r="AE16" s="733"/>
      <c r="AF16" s="731" t="s">
        <v>52</v>
      </c>
      <c r="AG16" s="732"/>
      <c r="AH16" s="732"/>
      <c r="AI16" s="733"/>
      <c r="AJ16" s="731" t="s">
        <v>51</v>
      </c>
      <c r="AK16" s="732"/>
      <c r="AL16" s="732"/>
      <c r="AM16" s="733"/>
      <c r="AN16" s="731" t="s">
        <v>50</v>
      </c>
      <c r="AO16" s="732"/>
      <c r="AP16" s="732"/>
      <c r="AQ16" s="733"/>
      <c r="AR16" s="731" t="s">
        <v>49</v>
      </c>
      <c r="AS16" s="732"/>
      <c r="AT16" s="732"/>
      <c r="AU16" s="733"/>
      <c r="AV16" s="731" t="s">
        <v>48</v>
      </c>
      <c r="AW16" s="732"/>
      <c r="AX16" s="732"/>
      <c r="AY16" s="733"/>
      <c r="AZ16" s="731" t="s">
        <v>47</v>
      </c>
      <c r="BA16" s="732"/>
      <c r="BB16" s="732"/>
      <c r="BC16" s="732"/>
      <c r="BD16" s="733"/>
      <c r="BE16" s="44"/>
    </row>
    <row r="17" spans="2:57" ht="18" customHeight="1" thickBot="1">
      <c r="B17" s="44"/>
      <c r="C17" s="44"/>
      <c r="D17" s="944"/>
      <c r="E17" s="229">
        <v>1</v>
      </c>
      <c r="F17" s="230">
        <f aca="true" t="shared" si="0" ref="F17:BD17">E17+1</f>
        <v>2</v>
      </c>
      <c r="G17" s="126">
        <f t="shared" si="0"/>
        <v>3</v>
      </c>
      <c r="H17" s="127">
        <f t="shared" si="0"/>
        <v>4</v>
      </c>
      <c r="I17" s="125">
        <f t="shared" si="0"/>
        <v>5</v>
      </c>
      <c r="J17" s="126">
        <f t="shared" si="0"/>
        <v>6</v>
      </c>
      <c r="K17" s="126">
        <f t="shared" si="0"/>
        <v>7</v>
      </c>
      <c r="L17" s="126">
        <f t="shared" si="0"/>
        <v>8</v>
      </c>
      <c r="M17" s="127">
        <f t="shared" si="0"/>
        <v>9</v>
      </c>
      <c r="N17" s="125">
        <f t="shared" si="0"/>
        <v>10</v>
      </c>
      <c r="O17" s="126">
        <f t="shared" si="0"/>
        <v>11</v>
      </c>
      <c r="P17" s="126">
        <f t="shared" si="0"/>
        <v>12</v>
      </c>
      <c r="Q17" s="126">
        <f t="shared" si="0"/>
        <v>13</v>
      </c>
      <c r="R17" s="127">
        <f t="shared" si="0"/>
        <v>14</v>
      </c>
      <c r="S17" s="125">
        <f t="shared" si="0"/>
        <v>15</v>
      </c>
      <c r="T17" s="126">
        <f t="shared" si="0"/>
        <v>16</v>
      </c>
      <c r="U17" s="126">
        <f t="shared" si="0"/>
        <v>17</v>
      </c>
      <c r="V17" s="127">
        <f t="shared" si="0"/>
        <v>18</v>
      </c>
      <c r="W17" s="125">
        <f t="shared" si="0"/>
        <v>19</v>
      </c>
      <c r="X17" s="126">
        <f t="shared" si="0"/>
        <v>20</v>
      </c>
      <c r="Y17" s="126">
        <f t="shared" si="0"/>
        <v>21</v>
      </c>
      <c r="Z17" s="126">
        <f t="shared" si="0"/>
        <v>22</v>
      </c>
      <c r="AA17" s="127">
        <f t="shared" si="0"/>
        <v>23</v>
      </c>
      <c r="AB17" s="125">
        <f t="shared" si="0"/>
        <v>24</v>
      </c>
      <c r="AC17" s="231">
        <f t="shared" si="0"/>
        <v>25</v>
      </c>
      <c r="AD17" s="231">
        <f t="shared" si="0"/>
        <v>26</v>
      </c>
      <c r="AE17" s="127">
        <f t="shared" si="0"/>
        <v>27</v>
      </c>
      <c r="AF17" s="232">
        <f t="shared" si="0"/>
        <v>28</v>
      </c>
      <c r="AG17" s="126">
        <f t="shared" si="0"/>
        <v>29</v>
      </c>
      <c r="AH17" s="126">
        <f t="shared" si="0"/>
        <v>30</v>
      </c>
      <c r="AI17" s="127">
        <f t="shared" si="0"/>
        <v>31</v>
      </c>
      <c r="AJ17" s="232">
        <f t="shared" si="0"/>
        <v>32</v>
      </c>
      <c r="AK17" s="126">
        <f t="shared" si="0"/>
        <v>33</v>
      </c>
      <c r="AL17" s="126">
        <f t="shared" si="0"/>
        <v>34</v>
      </c>
      <c r="AM17" s="127">
        <f t="shared" si="0"/>
        <v>35</v>
      </c>
      <c r="AN17" s="232">
        <f t="shared" si="0"/>
        <v>36</v>
      </c>
      <c r="AO17" s="126">
        <f t="shared" si="0"/>
        <v>37</v>
      </c>
      <c r="AP17" s="126">
        <f t="shared" si="0"/>
        <v>38</v>
      </c>
      <c r="AQ17" s="127">
        <f t="shared" si="0"/>
        <v>39</v>
      </c>
      <c r="AR17" s="232">
        <f t="shared" si="0"/>
        <v>40</v>
      </c>
      <c r="AS17" s="126">
        <f t="shared" si="0"/>
        <v>41</v>
      </c>
      <c r="AT17" s="126">
        <f t="shared" si="0"/>
        <v>42</v>
      </c>
      <c r="AU17" s="127">
        <f t="shared" si="0"/>
        <v>43</v>
      </c>
      <c r="AV17" s="125">
        <f t="shared" si="0"/>
        <v>44</v>
      </c>
      <c r="AW17" s="233">
        <f t="shared" si="0"/>
        <v>45</v>
      </c>
      <c r="AX17" s="126">
        <f t="shared" si="0"/>
        <v>46</v>
      </c>
      <c r="AY17" s="127">
        <f t="shared" si="0"/>
        <v>47</v>
      </c>
      <c r="AZ17" s="125">
        <f t="shared" si="0"/>
        <v>48</v>
      </c>
      <c r="BA17" s="233">
        <f t="shared" si="0"/>
        <v>49</v>
      </c>
      <c r="BB17" s="126">
        <f t="shared" si="0"/>
        <v>50</v>
      </c>
      <c r="BC17" s="126">
        <f t="shared" si="0"/>
        <v>51</v>
      </c>
      <c r="BD17" s="127">
        <f t="shared" si="0"/>
        <v>52</v>
      </c>
      <c r="BE17" s="44"/>
    </row>
    <row r="18" spans="2:57" ht="15.75" customHeight="1">
      <c r="B18" s="44"/>
      <c r="C18" s="44"/>
      <c r="D18" s="234" t="s">
        <v>27</v>
      </c>
      <c r="E18" s="235" t="s">
        <v>44</v>
      </c>
      <c r="F18" s="236"/>
      <c r="G18" s="237"/>
      <c r="H18" s="238"/>
      <c r="I18" s="168"/>
      <c r="J18" s="169"/>
      <c r="K18" s="169"/>
      <c r="L18" s="169"/>
      <c r="M18" s="170"/>
      <c r="N18" s="168"/>
      <c r="O18" s="169"/>
      <c r="P18" s="169"/>
      <c r="Q18" s="169"/>
      <c r="R18" s="170"/>
      <c r="S18" s="168"/>
      <c r="T18" s="169"/>
      <c r="U18" s="169"/>
      <c r="V18" s="170"/>
      <c r="W18" s="169" t="s">
        <v>44</v>
      </c>
      <c r="X18" s="169" t="s">
        <v>44</v>
      </c>
      <c r="Y18" s="169"/>
      <c r="Z18" s="169"/>
      <c r="AA18" s="170"/>
      <c r="AB18" s="168"/>
      <c r="AC18" s="169"/>
      <c r="AD18" s="169"/>
      <c r="AE18" s="170"/>
      <c r="AF18" s="168"/>
      <c r="AG18" s="169"/>
      <c r="AH18" s="239"/>
      <c r="AI18" s="170"/>
      <c r="AJ18" s="168"/>
      <c r="AK18" s="169"/>
      <c r="AL18" s="169"/>
      <c r="AM18" s="170"/>
      <c r="AN18" s="168"/>
      <c r="AO18" s="169"/>
      <c r="AP18" s="169"/>
      <c r="AQ18" s="170"/>
      <c r="AR18" s="168"/>
      <c r="AS18" s="169" t="s">
        <v>44</v>
      </c>
      <c r="AT18" s="169" t="s">
        <v>44</v>
      </c>
      <c r="AU18" s="169"/>
      <c r="AV18" s="168"/>
      <c r="AW18" s="169"/>
      <c r="AX18" s="169"/>
      <c r="AY18" s="170"/>
      <c r="AZ18" s="168"/>
      <c r="BA18" s="169"/>
      <c r="BB18" s="169"/>
      <c r="BC18" s="169"/>
      <c r="BD18" s="170"/>
      <c r="BE18" s="44"/>
    </row>
    <row r="19" spans="2:57" ht="15.75" customHeight="1">
      <c r="B19" s="44"/>
      <c r="C19" s="44"/>
      <c r="D19" s="174" t="s">
        <v>26</v>
      </c>
      <c r="E19" s="175"/>
      <c r="F19" s="176" t="s">
        <v>44</v>
      </c>
      <c r="G19" s="177"/>
      <c r="H19" s="178"/>
      <c r="I19" s="179"/>
      <c r="J19" s="180"/>
      <c r="K19" s="180"/>
      <c r="L19" s="180"/>
      <c r="M19" s="181"/>
      <c r="N19" s="179"/>
      <c r="O19" s="180"/>
      <c r="P19" s="180"/>
      <c r="Q19" s="180"/>
      <c r="R19" s="181"/>
      <c r="S19" s="179"/>
      <c r="T19" s="180"/>
      <c r="U19" s="180"/>
      <c r="V19" s="181"/>
      <c r="W19" s="58" t="s">
        <v>44</v>
      </c>
      <c r="X19" s="58" t="s">
        <v>44</v>
      </c>
      <c r="Y19" s="58"/>
      <c r="Z19" s="58"/>
      <c r="AA19" s="172"/>
      <c r="AB19" s="179"/>
      <c r="AC19" s="180"/>
      <c r="AD19" s="180"/>
      <c r="AE19" s="181"/>
      <c r="AF19" s="179"/>
      <c r="AG19" s="180"/>
      <c r="AH19" s="182"/>
      <c r="AI19" s="181"/>
      <c r="AJ19" s="179"/>
      <c r="AK19" s="180"/>
      <c r="AL19" s="180"/>
      <c r="AM19" s="181"/>
      <c r="AN19" s="179"/>
      <c r="AO19" s="180"/>
      <c r="AP19" s="180"/>
      <c r="AQ19" s="181"/>
      <c r="AR19" s="179"/>
      <c r="AS19" s="58" t="s">
        <v>44</v>
      </c>
      <c r="AT19" s="58" t="s">
        <v>44</v>
      </c>
      <c r="AU19" s="58"/>
      <c r="AV19" s="171"/>
      <c r="AW19" s="58"/>
      <c r="AX19" s="58"/>
      <c r="AY19" s="172"/>
      <c r="AZ19" s="183"/>
      <c r="BA19" s="180"/>
      <c r="BB19" s="180"/>
      <c r="BC19" s="180"/>
      <c r="BD19" s="184"/>
      <c r="BE19" s="44"/>
    </row>
    <row r="20" spans="2:57" ht="15.75" customHeight="1">
      <c r="B20" s="44"/>
      <c r="C20" s="44"/>
      <c r="D20" s="174" t="s">
        <v>24</v>
      </c>
      <c r="E20" s="175"/>
      <c r="F20" s="176" t="s">
        <v>44</v>
      </c>
      <c r="G20" s="177"/>
      <c r="H20" s="178"/>
      <c r="I20" s="179"/>
      <c r="J20" s="180"/>
      <c r="K20" s="180"/>
      <c r="L20" s="180"/>
      <c r="M20" s="181"/>
      <c r="N20" s="179"/>
      <c r="O20" s="180"/>
      <c r="P20" s="180"/>
      <c r="Q20" s="180"/>
      <c r="R20" s="181"/>
      <c r="S20" s="179"/>
      <c r="T20" s="180"/>
      <c r="U20" s="180"/>
      <c r="V20" s="181"/>
      <c r="W20" s="58" t="s">
        <v>44</v>
      </c>
      <c r="X20" s="58" t="s">
        <v>44</v>
      </c>
      <c r="Y20" s="58"/>
      <c r="Z20" s="58"/>
      <c r="AA20" s="172"/>
      <c r="AB20" s="179"/>
      <c r="AC20" s="180"/>
      <c r="AD20" s="180"/>
      <c r="AE20" s="181"/>
      <c r="AF20" s="179"/>
      <c r="AG20" s="180"/>
      <c r="AH20" s="182"/>
      <c r="AI20" s="185"/>
      <c r="AJ20" s="186"/>
      <c r="AK20" s="187"/>
      <c r="AL20" s="187"/>
      <c r="AM20" s="185"/>
      <c r="AN20" s="171"/>
      <c r="AO20" s="58"/>
      <c r="AP20" s="58"/>
      <c r="AQ20" s="172"/>
      <c r="AR20" s="171"/>
      <c r="AS20" s="58" t="s">
        <v>44</v>
      </c>
      <c r="AT20" s="58" t="s">
        <v>44</v>
      </c>
      <c r="AU20" s="58"/>
      <c r="AV20" s="171"/>
      <c r="AW20" s="188"/>
      <c r="AX20" s="180"/>
      <c r="AY20" s="188"/>
      <c r="AZ20" s="183"/>
      <c r="BA20" s="180"/>
      <c r="BB20" s="180"/>
      <c r="BC20" s="180"/>
      <c r="BD20" s="189"/>
      <c r="BE20" s="44"/>
    </row>
    <row r="21" spans="3:59" ht="15.75" customHeight="1" thickBot="1">
      <c r="C21" s="1"/>
      <c r="D21" s="190" t="s">
        <v>23</v>
      </c>
      <c r="E21" s="191"/>
      <c r="F21" s="192" t="s">
        <v>44</v>
      </c>
      <c r="G21" s="193"/>
      <c r="H21" s="194"/>
      <c r="I21" s="195"/>
      <c r="J21" s="196"/>
      <c r="K21" s="196"/>
      <c r="L21" s="196"/>
      <c r="M21" s="197"/>
      <c r="N21" s="195"/>
      <c r="O21" s="196"/>
      <c r="P21" s="196"/>
      <c r="Q21" s="196"/>
      <c r="R21" s="197"/>
      <c r="S21" s="195"/>
      <c r="T21" s="196"/>
      <c r="U21" s="196"/>
      <c r="V21" s="197"/>
      <c r="W21" s="195" t="s">
        <v>44</v>
      </c>
      <c r="X21" s="196" t="s">
        <v>44</v>
      </c>
      <c r="Y21" s="198"/>
      <c r="Z21" s="198"/>
      <c r="AA21" s="199"/>
      <c r="AB21" s="195"/>
      <c r="AC21" s="196"/>
      <c r="AD21" s="196"/>
      <c r="AE21" s="197"/>
      <c r="AF21" s="195"/>
      <c r="AG21" s="196"/>
      <c r="AH21" s="200"/>
      <c r="AI21" s="197"/>
      <c r="AJ21" s="201" t="s">
        <v>44</v>
      </c>
      <c r="AK21" s="196" t="s">
        <v>42</v>
      </c>
      <c r="AL21" s="196" t="s">
        <v>42</v>
      </c>
      <c r="AM21" s="197" t="s">
        <v>42</v>
      </c>
      <c r="AN21" s="201" t="s">
        <v>42</v>
      </c>
      <c r="AO21" s="196" t="s">
        <v>42</v>
      </c>
      <c r="AP21" s="196" t="s">
        <v>40</v>
      </c>
      <c r="AQ21" s="202" t="s">
        <v>40</v>
      </c>
      <c r="AR21" s="201" t="s">
        <v>40</v>
      </c>
      <c r="AS21" s="196" t="s">
        <v>40</v>
      </c>
      <c r="AT21" s="196" t="s">
        <v>228</v>
      </c>
      <c r="AU21" s="197" t="s">
        <v>228</v>
      </c>
      <c r="AV21" s="195"/>
      <c r="AW21" s="202"/>
      <c r="AX21" s="196"/>
      <c r="AY21" s="197"/>
      <c r="AZ21" s="195"/>
      <c r="BA21" s="202"/>
      <c r="BB21" s="196"/>
      <c r="BC21" s="196"/>
      <c r="BD21" s="197"/>
      <c r="BE21" s="22"/>
      <c r="BF21" s="22"/>
      <c r="BG21" s="22"/>
    </row>
    <row r="22" spans="5:38" s="53" customFormat="1" ht="15.75">
      <c r="E22" s="56" t="s">
        <v>46</v>
      </c>
      <c r="F22" s="111"/>
      <c r="G22" s="111"/>
      <c r="H22" s="111"/>
      <c r="I22" s="59"/>
      <c r="J22" s="54" t="s">
        <v>45</v>
      </c>
      <c r="K22" s="54"/>
      <c r="L22" s="54"/>
      <c r="M22" s="58" t="s">
        <v>44</v>
      </c>
      <c r="N22" s="54" t="s">
        <v>344</v>
      </c>
      <c r="O22" s="54"/>
      <c r="P22" s="54"/>
      <c r="R22" s="58" t="s">
        <v>42</v>
      </c>
      <c r="S22" s="54" t="s">
        <v>41</v>
      </c>
      <c r="T22" s="54"/>
      <c r="U22" s="54"/>
      <c r="V22" s="58" t="s">
        <v>40</v>
      </c>
      <c r="W22" s="734" t="s">
        <v>39</v>
      </c>
      <c r="X22" s="735"/>
      <c r="Y22" s="735"/>
      <c r="Z22" s="735"/>
      <c r="AA22" s="735"/>
      <c r="AB22" s="736"/>
      <c r="AC22" s="58" t="s">
        <v>228</v>
      </c>
      <c r="AD22" s="734" t="s">
        <v>230</v>
      </c>
      <c r="AE22" s="735"/>
      <c r="AF22" s="735"/>
      <c r="AG22" s="735"/>
      <c r="AH22" s="735"/>
      <c r="AI22" s="735"/>
      <c r="AJ22" s="735"/>
      <c r="AK22" s="735"/>
      <c r="AL22" s="736"/>
    </row>
    <row r="23" spans="3:57" s="50" customFormat="1" ht="27.75" customHeight="1" thickBot="1">
      <c r="C23" s="104"/>
      <c r="D23" s="759" t="s">
        <v>75</v>
      </c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V23" s="103"/>
      <c r="W23" s="103"/>
      <c r="X23" s="647" t="s">
        <v>74</v>
      </c>
      <c r="Y23" s="647"/>
      <c r="Z23" s="647"/>
      <c r="AA23" s="647"/>
      <c r="AB23" s="647"/>
      <c r="AC23" s="647"/>
      <c r="AD23" s="647"/>
      <c r="AE23" s="647"/>
      <c r="AF23" s="647"/>
      <c r="AG23" s="647"/>
      <c r="AH23" s="52"/>
      <c r="AI23" s="51"/>
      <c r="AJ23" s="51"/>
      <c r="AK23" s="705" t="s">
        <v>345</v>
      </c>
      <c r="AL23" s="705"/>
      <c r="AM23" s="705"/>
      <c r="AN23" s="705"/>
      <c r="AO23" s="705"/>
      <c r="AP23" s="705"/>
      <c r="AQ23" s="705"/>
      <c r="AR23" s="705"/>
      <c r="AS23" s="705"/>
      <c r="AT23" s="705"/>
      <c r="AU23" s="705"/>
      <c r="AV23" s="705"/>
      <c r="AW23" s="705"/>
      <c r="AX23" s="705"/>
      <c r="AY23" s="705"/>
      <c r="AZ23" s="705"/>
      <c r="BA23" s="705"/>
      <c r="BB23" s="705"/>
      <c r="BC23" s="705"/>
      <c r="BD23" s="705"/>
      <c r="BE23" s="705"/>
    </row>
    <row r="24" spans="4:56" s="50" customFormat="1" ht="22.5" customHeight="1">
      <c r="D24" s="706" t="s">
        <v>36</v>
      </c>
      <c r="E24" s="708" t="s">
        <v>77</v>
      </c>
      <c r="F24" s="709"/>
      <c r="G24" s="712" t="s">
        <v>344</v>
      </c>
      <c r="H24" s="713"/>
      <c r="I24" s="716" t="s">
        <v>35</v>
      </c>
      <c r="J24" s="713"/>
      <c r="K24" s="716" t="s">
        <v>237</v>
      </c>
      <c r="L24" s="713"/>
      <c r="M24" s="716" t="s">
        <v>4</v>
      </c>
      <c r="N24" s="712"/>
      <c r="O24" s="713"/>
      <c r="P24" s="718"/>
      <c r="Q24" s="719"/>
      <c r="R24" s="721" t="s">
        <v>33</v>
      </c>
      <c r="S24" s="722"/>
      <c r="W24" s="725" t="s">
        <v>32</v>
      </c>
      <c r="X24" s="726"/>
      <c r="Y24" s="726"/>
      <c r="Z24" s="726"/>
      <c r="AA24" s="726"/>
      <c r="AB24" s="727"/>
      <c r="AC24" s="697" t="s">
        <v>28</v>
      </c>
      <c r="AD24" s="697"/>
      <c r="AE24" s="697"/>
      <c r="AF24" s="699" t="s">
        <v>31</v>
      </c>
      <c r="AG24" s="700"/>
      <c r="AH24" s="701"/>
      <c r="AI24" s="51"/>
      <c r="AJ24" s="51"/>
      <c r="AK24" s="51"/>
      <c r="AL24" s="699" t="s">
        <v>30</v>
      </c>
      <c r="AM24" s="700"/>
      <c r="AN24" s="700"/>
      <c r="AO24" s="700"/>
      <c r="AP24" s="700"/>
      <c r="AQ24" s="700"/>
      <c r="AR24" s="700"/>
      <c r="AS24" s="701"/>
      <c r="AT24" s="687" t="s">
        <v>29</v>
      </c>
      <c r="AU24" s="688"/>
      <c r="AV24" s="688"/>
      <c r="AW24" s="688"/>
      <c r="AX24" s="688"/>
      <c r="AY24" s="688"/>
      <c r="AZ24" s="688"/>
      <c r="BA24" s="688"/>
      <c r="BB24" s="689"/>
      <c r="BC24" s="693" t="s">
        <v>28</v>
      </c>
      <c r="BD24" s="694"/>
    </row>
    <row r="25" spans="4:56" s="50" customFormat="1" ht="18" customHeight="1" thickBot="1">
      <c r="D25" s="707"/>
      <c r="E25" s="710"/>
      <c r="F25" s="711"/>
      <c r="G25" s="714"/>
      <c r="H25" s="715"/>
      <c r="I25" s="717"/>
      <c r="J25" s="715"/>
      <c r="K25" s="717"/>
      <c r="L25" s="715"/>
      <c r="M25" s="717"/>
      <c r="N25" s="714"/>
      <c r="O25" s="715"/>
      <c r="P25" s="720"/>
      <c r="Q25" s="720"/>
      <c r="R25" s="723"/>
      <c r="S25" s="724"/>
      <c r="W25" s="728"/>
      <c r="X25" s="729"/>
      <c r="Y25" s="729"/>
      <c r="Z25" s="729"/>
      <c r="AA25" s="729"/>
      <c r="AB25" s="730"/>
      <c r="AC25" s="698"/>
      <c r="AD25" s="698"/>
      <c r="AE25" s="698"/>
      <c r="AF25" s="702"/>
      <c r="AG25" s="703"/>
      <c r="AH25" s="704"/>
      <c r="AI25" s="51"/>
      <c r="AJ25" s="51"/>
      <c r="AK25" s="51"/>
      <c r="AL25" s="702"/>
      <c r="AM25" s="703"/>
      <c r="AN25" s="703"/>
      <c r="AO25" s="703"/>
      <c r="AP25" s="703"/>
      <c r="AQ25" s="703"/>
      <c r="AR25" s="703"/>
      <c r="AS25" s="704"/>
      <c r="AT25" s="690"/>
      <c r="AU25" s="691"/>
      <c r="AV25" s="691"/>
      <c r="AW25" s="691"/>
      <c r="AX25" s="691"/>
      <c r="AY25" s="691"/>
      <c r="AZ25" s="691"/>
      <c r="BA25" s="691"/>
      <c r="BB25" s="692"/>
      <c r="BC25" s="695"/>
      <c r="BD25" s="696"/>
    </row>
    <row r="26" spans="4:56" s="50" customFormat="1" ht="16.5" thickBot="1">
      <c r="D26" s="163" t="s">
        <v>27</v>
      </c>
      <c r="E26" s="681" t="s">
        <v>346</v>
      </c>
      <c r="F26" s="682"/>
      <c r="G26" s="683">
        <v>30</v>
      </c>
      <c r="H26" s="684"/>
      <c r="I26" s="685"/>
      <c r="J26" s="685"/>
      <c r="K26" s="674"/>
      <c r="L26" s="675"/>
      <c r="M26" s="674"/>
      <c r="N26" s="686"/>
      <c r="O26" s="675"/>
      <c r="P26" s="643"/>
      <c r="Q26" s="644"/>
      <c r="R26" s="674">
        <v>52</v>
      </c>
      <c r="S26" s="675"/>
      <c r="T26" s="53"/>
      <c r="U26" s="53"/>
      <c r="V26" s="53"/>
      <c r="W26" s="769" t="s">
        <v>229</v>
      </c>
      <c r="X26" s="770"/>
      <c r="Y26" s="770"/>
      <c r="Z26" s="770"/>
      <c r="AA26" s="770"/>
      <c r="AB26" s="771"/>
      <c r="AC26" s="642" t="s">
        <v>25</v>
      </c>
      <c r="AD26" s="652"/>
      <c r="AE26" s="653"/>
      <c r="AF26" s="642" t="s">
        <v>92</v>
      </c>
      <c r="AG26" s="652"/>
      <c r="AH26" s="653"/>
      <c r="AI26" s="54"/>
      <c r="AJ26" s="54"/>
      <c r="AK26" s="54"/>
      <c r="AL26" s="649" t="s">
        <v>4</v>
      </c>
      <c r="AM26" s="650"/>
      <c r="AN26" s="650"/>
      <c r="AO26" s="650"/>
      <c r="AP26" s="650"/>
      <c r="AQ26" s="650"/>
      <c r="AR26" s="650"/>
      <c r="AS26" s="651"/>
      <c r="AT26" s="676" t="s">
        <v>133</v>
      </c>
      <c r="AU26" s="677"/>
      <c r="AV26" s="677"/>
      <c r="AW26" s="677"/>
      <c r="AX26" s="677"/>
      <c r="AY26" s="677"/>
      <c r="AZ26" s="677"/>
      <c r="BA26" s="677"/>
      <c r="BB26" s="678"/>
      <c r="BC26" s="679">
        <v>8</v>
      </c>
      <c r="BD26" s="680"/>
    </row>
    <row r="27" spans="4:56" s="50" customFormat="1" ht="16.5" thickBot="1">
      <c r="D27" s="174" t="s">
        <v>26</v>
      </c>
      <c r="E27" s="681" t="s">
        <v>346</v>
      </c>
      <c r="F27" s="682"/>
      <c r="G27" s="683">
        <v>30</v>
      </c>
      <c r="H27" s="684"/>
      <c r="I27" s="685"/>
      <c r="J27" s="685"/>
      <c r="K27" s="674"/>
      <c r="L27" s="675"/>
      <c r="M27" s="674"/>
      <c r="N27" s="686"/>
      <c r="O27" s="675"/>
      <c r="P27" s="643"/>
      <c r="Q27" s="644"/>
      <c r="R27" s="674">
        <v>52</v>
      </c>
      <c r="S27" s="675"/>
      <c r="T27" s="53"/>
      <c r="U27" s="53"/>
      <c r="V27" s="53"/>
      <c r="W27" s="53"/>
      <c r="X27" s="53"/>
      <c r="Y27" s="53"/>
      <c r="Z27" s="53"/>
      <c r="AA27" s="53"/>
      <c r="AB27" s="54"/>
      <c r="AC27" s="54"/>
      <c r="AD27" s="53"/>
      <c r="AE27" s="53"/>
      <c r="AF27" s="53"/>
      <c r="AG27" s="53"/>
      <c r="AH27" s="53"/>
      <c r="AI27" s="54"/>
      <c r="AJ27" s="54"/>
      <c r="AK27" s="54"/>
      <c r="AL27" s="648"/>
      <c r="AM27" s="648"/>
      <c r="AN27" s="648"/>
      <c r="AO27" s="648"/>
      <c r="AP27" s="648"/>
      <c r="AQ27" s="648"/>
      <c r="AR27" s="648"/>
      <c r="AS27" s="648"/>
      <c r="AT27" s="660"/>
      <c r="AU27" s="660"/>
      <c r="AV27" s="660"/>
      <c r="AW27" s="660"/>
      <c r="AX27" s="660"/>
      <c r="AY27" s="660"/>
      <c r="AZ27" s="660"/>
      <c r="BA27" s="660"/>
      <c r="BB27" s="660"/>
      <c r="BC27" s="661"/>
      <c r="BD27" s="661"/>
    </row>
    <row r="28" spans="4:56" s="50" customFormat="1" ht="16.5" thickBot="1">
      <c r="D28" s="174" t="s">
        <v>24</v>
      </c>
      <c r="E28" s="681" t="s">
        <v>91</v>
      </c>
      <c r="F28" s="682"/>
      <c r="G28" s="683">
        <v>40</v>
      </c>
      <c r="H28" s="684"/>
      <c r="I28" s="685"/>
      <c r="J28" s="685"/>
      <c r="K28" s="674"/>
      <c r="L28" s="675"/>
      <c r="M28" s="674"/>
      <c r="N28" s="686"/>
      <c r="O28" s="675"/>
      <c r="P28" s="643"/>
      <c r="Q28" s="644"/>
      <c r="R28" s="674">
        <v>52</v>
      </c>
      <c r="S28" s="675"/>
      <c r="T28" s="53"/>
      <c r="U28" s="53"/>
      <c r="V28" s="53"/>
      <c r="W28" s="760"/>
      <c r="X28" s="760"/>
      <c r="Y28" s="760"/>
      <c r="Z28" s="760"/>
      <c r="AA28" s="760"/>
      <c r="AB28" s="760"/>
      <c r="AC28" s="645"/>
      <c r="AD28" s="645"/>
      <c r="AE28" s="645"/>
      <c r="AF28" s="645"/>
      <c r="AG28" s="645"/>
      <c r="AH28" s="645"/>
      <c r="AI28" s="54"/>
      <c r="AJ28" s="54"/>
      <c r="AK28" s="54"/>
      <c r="AL28" s="648"/>
      <c r="AM28" s="648"/>
      <c r="AN28" s="648"/>
      <c r="AO28" s="648"/>
      <c r="AP28" s="648"/>
      <c r="AQ28" s="648"/>
      <c r="AR28" s="648"/>
      <c r="AS28" s="648"/>
      <c r="AT28" s="660"/>
      <c r="AU28" s="660"/>
      <c r="AV28" s="660"/>
      <c r="AW28" s="660"/>
      <c r="AX28" s="660"/>
      <c r="AY28" s="660"/>
      <c r="AZ28" s="660"/>
      <c r="BA28" s="660"/>
      <c r="BB28" s="660"/>
      <c r="BC28" s="661"/>
      <c r="BD28" s="661"/>
    </row>
    <row r="29" spans="2:58" s="43" customFormat="1" ht="15.75" thickBot="1">
      <c r="B29" s="48"/>
      <c r="C29" s="48"/>
      <c r="D29" s="190" t="s">
        <v>23</v>
      </c>
      <c r="E29" s="630">
        <v>28</v>
      </c>
      <c r="F29" s="631"/>
      <c r="G29" s="630">
        <v>25</v>
      </c>
      <c r="H29" s="631"/>
      <c r="I29" s="641">
        <v>5</v>
      </c>
      <c r="J29" s="641"/>
      <c r="K29" s="630">
        <v>2</v>
      </c>
      <c r="L29" s="631"/>
      <c r="M29" s="630">
        <v>4</v>
      </c>
      <c r="N29" s="641"/>
      <c r="O29" s="631"/>
      <c r="P29" s="630"/>
      <c r="Q29" s="631"/>
      <c r="R29" s="642" t="s">
        <v>91</v>
      </c>
      <c r="S29" s="631"/>
      <c r="T29" s="49"/>
      <c r="U29" s="49"/>
      <c r="V29" s="49"/>
      <c r="W29" s="49"/>
      <c r="X29" s="646" t="s">
        <v>22</v>
      </c>
      <c r="Y29" s="646"/>
      <c r="Z29" s="646"/>
      <c r="AA29" s="646"/>
      <c r="AB29" s="646"/>
      <c r="AC29" s="646"/>
      <c r="AD29" s="646"/>
      <c r="AE29" s="646"/>
      <c r="AF29" s="646"/>
      <c r="AG29" s="646"/>
      <c r="AH29" s="646"/>
      <c r="AI29" s="646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8"/>
      <c r="BD29" s="48"/>
      <c r="BE29" s="48"/>
      <c r="BF29" s="48"/>
    </row>
    <row r="30" spans="3:59" s="43" customFormat="1" ht="7.5" customHeight="1" thickBot="1">
      <c r="C30" s="47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647"/>
      <c r="Y30" s="647"/>
      <c r="Z30" s="647"/>
      <c r="AA30" s="647"/>
      <c r="AB30" s="647"/>
      <c r="AC30" s="647"/>
      <c r="AD30" s="647"/>
      <c r="AE30" s="647"/>
      <c r="AF30" s="647"/>
      <c r="AG30" s="647"/>
      <c r="AH30" s="647"/>
      <c r="AI30" s="647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48"/>
      <c r="BG30" s="47"/>
    </row>
    <row r="31" spans="1:58" s="161" customFormat="1" ht="35.25" customHeight="1" thickBot="1">
      <c r="A31" s="44"/>
      <c r="B31" s="44"/>
      <c r="C31" s="601" t="s">
        <v>21</v>
      </c>
      <c r="D31" s="602"/>
      <c r="E31" s="603"/>
      <c r="F31" s="610" t="s">
        <v>20</v>
      </c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1"/>
      <c r="S31" s="612"/>
      <c r="T31" s="619" t="s">
        <v>172</v>
      </c>
      <c r="U31" s="620"/>
      <c r="V31" s="620"/>
      <c r="W31" s="620"/>
      <c r="X31" s="620"/>
      <c r="Y31" s="620"/>
      <c r="Z31" s="620"/>
      <c r="AA31" s="621"/>
      <c r="AB31" s="622" t="s">
        <v>19</v>
      </c>
      <c r="AC31" s="623"/>
      <c r="AD31" s="628" t="s">
        <v>73</v>
      </c>
      <c r="AE31" s="628"/>
      <c r="AF31" s="628"/>
      <c r="AG31" s="628"/>
      <c r="AH31" s="628"/>
      <c r="AI31" s="628"/>
      <c r="AJ31" s="628"/>
      <c r="AK31" s="628"/>
      <c r="AL31" s="628"/>
      <c r="AM31" s="629"/>
      <c r="AN31" s="654" t="s">
        <v>18</v>
      </c>
      <c r="AO31" s="655"/>
      <c r="AP31" s="662" t="s">
        <v>347</v>
      </c>
      <c r="AQ31" s="663"/>
      <c r="AR31" s="663"/>
      <c r="AS31" s="663"/>
      <c r="AT31" s="663"/>
      <c r="AU31" s="663"/>
      <c r="AV31" s="663"/>
      <c r="AW31" s="663"/>
      <c r="AX31" s="663"/>
      <c r="AY31" s="663"/>
      <c r="AZ31" s="663"/>
      <c r="BA31" s="663"/>
      <c r="BB31" s="663"/>
      <c r="BC31" s="663"/>
      <c r="BD31" s="663"/>
      <c r="BE31" s="664"/>
      <c r="BF31" s="160"/>
    </row>
    <row r="32" spans="1:58" s="43" customFormat="1" ht="21" thickBot="1">
      <c r="A32" s="44"/>
      <c r="B32" s="44"/>
      <c r="C32" s="604"/>
      <c r="D32" s="605"/>
      <c r="E32" s="606"/>
      <c r="F32" s="613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5"/>
      <c r="T32" s="632" t="s">
        <v>16</v>
      </c>
      <c r="U32" s="633"/>
      <c r="V32" s="632" t="s">
        <v>15</v>
      </c>
      <c r="W32" s="633"/>
      <c r="X32" s="785" t="s">
        <v>173</v>
      </c>
      <c r="Y32" s="786"/>
      <c r="Z32" s="789" t="s">
        <v>174</v>
      </c>
      <c r="AA32" s="790"/>
      <c r="AB32" s="624"/>
      <c r="AC32" s="625"/>
      <c r="AD32" s="636" t="s">
        <v>14</v>
      </c>
      <c r="AE32" s="588"/>
      <c r="AF32" s="639" t="s">
        <v>13</v>
      </c>
      <c r="AG32" s="639"/>
      <c r="AH32" s="639"/>
      <c r="AI32" s="639"/>
      <c r="AJ32" s="639"/>
      <c r="AK32" s="639"/>
      <c r="AL32" s="639"/>
      <c r="AM32" s="640"/>
      <c r="AN32" s="656"/>
      <c r="AO32" s="657"/>
      <c r="AP32" s="665"/>
      <c r="AQ32" s="666"/>
      <c r="AR32" s="666"/>
      <c r="AS32" s="666"/>
      <c r="AT32" s="666"/>
      <c r="AU32" s="666"/>
      <c r="AV32" s="666"/>
      <c r="AW32" s="666"/>
      <c r="AX32" s="666"/>
      <c r="AY32" s="666"/>
      <c r="AZ32" s="666"/>
      <c r="BA32" s="666"/>
      <c r="BB32" s="666"/>
      <c r="BC32" s="666"/>
      <c r="BD32" s="666"/>
      <c r="BE32" s="667"/>
      <c r="BF32" s="46"/>
    </row>
    <row r="33" spans="1:58" s="43" customFormat="1" ht="18" customHeight="1" thickBot="1">
      <c r="A33" s="44"/>
      <c r="B33" s="44"/>
      <c r="C33" s="604"/>
      <c r="D33" s="605"/>
      <c r="E33" s="606"/>
      <c r="F33" s="613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5"/>
      <c r="T33" s="632"/>
      <c r="U33" s="633"/>
      <c r="V33" s="632"/>
      <c r="W33" s="633"/>
      <c r="X33" s="785"/>
      <c r="Y33" s="786"/>
      <c r="Z33" s="789"/>
      <c r="AA33" s="790"/>
      <c r="AB33" s="624"/>
      <c r="AC33" s="625"/>
      <c r="AD33" s="637"/>
      <c r="AE33" s="588"/>
      <c r="AF33" s="668" t="s">
        <v>3</v>
      </c>
      <c r="AG33" s="669"/>
      <c r="AH33" s="581" t="s">
        <v>12</v>
      </c>
      <c r="AI33" s="582"/>
      <c r="AJ33" s="583"/>
      <c r="AK33" s="583"/>
      <c r="AL33" s="583"/>
      <c r="AM33" s="584"/>
      <c r="AN33" s="656"/>
      <c r="AO33" s="657"/>
      <c r="AP33" s="569">
        <v>1</v>
      </c>
      <c r="AQ33" s="570"/>
      <c r="AR33" s="570"/>
      <c r="AS33" s="571"/>
      <c r="AT33" s="569">
        <v>2</v>
      </c>
      <c r="AU33" s="570"/>
      <c r="AV33" s="570"/>
      <c r="AW33" s="571"/>
      <c r="AX33" s="569">
        <v>3</v>
      </c>
      <c r="AY33" s="570"/>
      <c r="AZ33" s="570"/>
      <c r="BA33" s="571"/>
      <c r="BB33" s="569">
        <v>4</v>
      </c>
      <c r="BC33" s="570"/>
      <c r="BD33" s="570"/>
      <c r="BE33" s="571"/>
      <c r="BF33" s="45"/>
    </row>
    <row r="34" spans="1:58" s="43" customFormat="1" ht="21.75" customHeight="1" thickBot="1">
      <c r="A34" s="44"/>
      <c r="B34" s="44"/>
      <c r="C34" s="604"/>
      <c r="D34" s="605"/>
      <c r="E34" s="606"/>
      <c r="F34" s="613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5"/>
      <c r="T34" s="632"/>
      <c r="U34" s="633"/>
      <c r="V34" s="632"/>
      <c r="W34" s="633"/>
      <c r="X34" s="785"/>
      <c r="Y34" s="786"/>
      <c r="Z34" s="789"/>
      <c r="AA34" s="790"/>
      <c r="AB34" s="624"/>
      <c r="AC34" s="625"/>
      <c r="AD34" s="637"/>
      <c r="AE34" s="588"/>
      <c r="AF34" s="670"/>
      <c r="AG34" s="671"/>
      <c r="AH34" s="585" t="s">
        <v>11</v>
      </c>
      <c r="AI34" s="586"/>
      <c r="AJ34" s="591" t="s">
        <v>9</v>
      </c>
      <c r="AK34" s="592"/>
      <c r="AL34" s="597" t="s">
        <v>10</v>
      </c>
      <c r="AM34" s="586"/>
      <c r="AN34" s="656"/>
      <c r="AO34" s="657"/>
      <c r="AP34" s="598" t="s">
        <v>8</v>
      </c>
      <c r="AQ34" s="599"/>
      <c r="AR34" s="599"/>
      <c r="AS34" s="599"/>
      <c r="AT34" s="599"/>
      <c r="AU34" s="599"/>
      <c r="AV34" s="599"/>
      <c r="AW34" s="599"/>
      <c r="AX34" s="599"/>
      <c r="AY34" s="599"/>
      <c r="AZ34" s="599"/>
      <c r="BA34" s="599"/>
      <c r="BB34" s="599"/>
      <c r="BC34" s="599"/>
      <c r="BD34" s="599"/>
      <c r="BE34" s="600"/>
      <c r="BF34" s="45"/>
    </row>
    <row r="35" spans="1:58" s="43" customFormat="1" ht="17.25" customHeight="1">
      <c r="A35" s="44"/>
      <c r="B35" s="44"/>
      <c r="C35" s="604"/>
      <c r="D35" s="605"/>
      <c r="E35" s="606"/>
      <c r="F35" s="613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5"/>
      <c r="T35" s="632"/>
      <c r="U35" s="633"/>
      <c r="V35" s="632"/>
      <c r="W35" s="633"/>
      <c r="X35" s="785"/>
      <c r="Y35" s="786"/>
      <c r="Z35" s="789"/>
      <c r="AA35" s="790"/>
      <c r="AB35" s="624"/>
      <c r="AC35" s="625"/>
      <c r="AD35" s="637"/>
      <c r="AE35" s="588"/>
      <c r="AF35" s="670"/>
      <c r="AG35" s="671"/>
      <c r="AH35" s="587"/>
      <c r="AI35" s="588"/>
      <c r="AJ35" s="593"/>
      <c r="AK35" s="594"/>
      <c r="AL35" s="587"/>
      <c r="AM35" s="588"/>
      <c r="AN35" s="656"/>
      <c r="AO35" s="657"/>
      <c r="AP35" s="1049">
        <v>1</v>
      </c>
      <c r="AQ35" s="1050"/>
      <c r="AR35" s="1049">
        <v>2</v>
      </c>
      <c r="AS35" s="1050"/>
      <c r="AT35" s="1049">
        <v>3</v>
      </c>
      <c r="AU35" s="1050"/>
      <c r="AV35" s="1049">
        <v>4</v>
      </c>
      <c r="AW35" s="1050"/>
      <c r="AX35" s="1049">
        <v>5</v>
      </c>
      <c r="AY35" s="1050"/>
      <c r="AZ35" s="1049">
        <v>6</v>
      </c>
      <c r="BA35" s="1050"/>
      <c r="BB35" s="1049">
        <v>7</v>
      </c>
      <c r="BC35" s="1050"/>
      <c r="BD35" s="1049">
        <v>8</v>
      </c>
      <c r="BE35" s="1050"/>
      <c r="BF35" s="45"/>
    </row>
    <row r="36" spans="1:58" s="43" customFormat="1" ht="24" customHeight="1">
      <c r="A36" s="44"/>
      <c r="B36" s="44"/>
      <c r="C36" s="604"/>
      <c r="D36" s="605"/>
      <c r="E36" s="606"/>
      <c r="F36" s="613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5"/>
      <c r="T36" s="632"/>
      <c r="U36" s="633"/>
      <c r="V36" s="632"/>
      <c r="W36" s="633"/>
      <c r="X36" s="785"/>
      <c r="Y36" s="786"/>
      <c r="Z36" s="789"/>
      <c r="AA36" s="790"/>
      <c r="AB36" s="624"/>
      <c r="AC36" s="625"/>
      <c r="AD36" s="637"/>
      <c r="AE36" s="588"/>
      <c r="AF36" s="670"/>
      <c r="AG36" s="671"/>
      <c r="AH36" s="587"/>
      <c r="AI36" s="588"/>
      <c r="AJ36" s="593"/>
      <c r="AK36" s="594"/>
      <c r="AL36" s="587"/>
      <c r="AM36" s="588"/>
      <c r="AN36" s="656"/>
      <c r="AO36" s="657"/>
      <c r="AP36" s="1051"/>
      <c r="AQ36" s="1052"/>
      <c r="AR36" s="1051"/>
      <c r="AS36" s="1052"/>
      <c r="AT36" s="1051"/>
      <c r="AU36" s="1052"/>
      <c r="AV36" s="1051"/>
      <c r="AW36" s="1052"/>
      <c r="AX36" s="1051"/>
      <c r="AY36" s="1052"/>
      <c r="AZ36" s="1051"/>
      <c r="BA36" s="1052"/>
      <c r="BB36" s="1051"/>
      <c r="BC36" s="1052"/>
      <c r="BD36" s="1051"/>
      <c r="BE36" s="1052"/>
      <c r="BF36" s="45"/>
    </row>
    <row r="37" spans="1:58" s="43" customFormat="1" ht="19.5" customHeight="1" thickBot="1">
      <c r="A37" s="44"/>
      <c r="B37" s="44"/>
      <c r="C37" s="607"/>
      <c r="D37" s="608"/>
      <c r="E37" s="609"/>
      <c r="F37" s="616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8"/>
      <c r="T37" s="634"/>
      <c r="U37" s="635"/>
      <c r="V37" s="634"/>
      <c r="W37" s="635"/>
      <c r="X37" s="787"/>
      <c r="Y37" s="788"/>
      <c r="Z37" s="791"/>
      <c r="AA37" s="792"/>
      <c r="AB37" s="626"/>
      <c r="AC37" s="627"/>
      <c r="AD37" s="638"/>
      <c r="AE37" s="590"/>
      <c r="AF37" s="672"/>
      <c r="AG37" s="673"/>
      <c r="AH37" s="589"/>
      <c r="AI37" s="590"/>
      <c r="AJ37" s="595"/>
      <c r="AK37" s="596"/>
      <c r="AL37" s="589"/>
      <c r="AM37" s="590"/>
      <c r="AN37" s="658"/>
      <c r="AO37" s="659"/>
      <c r="AP37" s="572"/>
      <c r="AQ37" s="575"/>
      <c r="AR37" s="572"/>
      <c r="AS37" s="575"/>
      <c r="AT37" s="572"/>
      <c r="AU37" s="575"/>
      <c r="AV37" s="572"/>
      <c r="AW37" s="575"/>
      <c r="AX37" s="572"/>
      <c r="AY37" s="575"/>
      <c r="AZ37" s="572"/>
      <c r="BA37" s="575"/>
      <c r="BB37" s="572"/>
      <c r="BC37" s="575"/>
      <c r="BD37" s="572"/>
      <c r="BE37" s="575"/>
      <c r="BF37" s="45"/>
    </row>
    <row r="38" spans="3:57" s="42" customFormat="1" ht="13.5" customHeight="1" thickBot="1">
      <c r="C38" s="561">
        <v>1</v>
      </c>
      <c r="D38" s="562"/>
      <c r="E38" s="563"/>
      <c r="F38" s="564">
        <v>2</v>
      </c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6"/>
      <c r="T38" s="556">
        <v>3</v>
      </c>
      <c r="U38" s="557"/>
      <c r="V38" s="556">
        <v>4</v>
      </c>
      <c r="W38" s="557"/>
      <c r="X38" s="556">
        <v>5</v>
      </c>
      <c r="Y38" s="557"/>
      <c r="Z38" s="556">
        <v>6</v>
      </c>
      <c r="AA38" s="557"/>
      <c r="AB38" s="556">
        <v>7</v>
      </c>
      <c r="AC38" s="557"/>
      <c r="AD38" s="556">
        <v>8</v>
      </c>
      <c r="AE38" s="557"/>
      <c r="AF38" s="556">
        <v>9</v>
      </c>
      <c r="AG38" s="557"/>
      <c r="AH38" s="556">
        <v>10</v>
      </c>
      <c r="AI38" s="557"/>
      <c r="AJ38" s="556">
        <v>11</v>
      </c>
      <c r="AK38" s="557"/>
      <c r="AL38" s="556">
        <v>12</v>
      </c>
      <c r="AM38" s="557"/>
      <c r="AN38" s="556">
        <v>13</v>
      </c>
      <c r="AO38" s="557"/>
      <c r="AP38" s="556">
        <v>14</v>
      </c>
      <c r="AQ38" s="557"/>
      <c r="AR38" s="556">
        <v>15</v>
      </c>
      <c r="AS38" s="557"/>
      <c r="AT38" s="556">
        <v>16</v>
      </c>
      <c r="AU38" s="557"/>
      <c r="AV38" s="556">
        <v>17</v>
      </c>
      <c r="AW38" s="557"/>
      <c r="AX38" s="556">
        <v>18</v>
      </c>
      <c r="AY38" s="557"/>
      <c r="AZ38" s="556">
        <v>19</v>
      </c>
      <c r="BA38" s="557"/>
      <c r="BB38" s="556">
        <v>20</v>
      </c>
      <c r="BC38" s="557"/>
      <c r="BD38" s="556">
        <v>21</v>
      </c>
      <c r="BE38" s="557"/>
    </row>
    <row r="39" spans="3:57" s="42" customFormat="1" ht="21" thickBot="1">
      <c r="C39" s="558" t="s">
        <v>134</v>
      </c>
      <c r="D39" s="559"/>
      <c r="E39" s="559"/>
      <c r="F39" s="559"/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59"/>
      <c r="T39" s="559"/>
      <c r="U39" s="559"/>
      <c r="V39" s="559"/>
      <c r="W39" s="559"/>
      <c r="X39" s="559"/>
      <c r="Y39" s="559"/>
      <c r="Z39" s="559"/>
      <c r="AA39" s="559"/>
      <c r="AB39" s="559"/>
      <c r="AC39" s="559"/>
      <c r="AD39" s="559"/>
      <c r="AE39" s="559"/>
      <c r="AF39" s="559"/>
      <c r="AG39" s="559"/>
      <c r="AH39" s="559"/>
      <c r="AI39" s="559"/>
      <c r="AJ39" s="559"/>
      <c r="AK39" s="559"/>
      <c r="AL39" s="559"/>
      <c r="AM39" s="559"/>
      <c r="AN39" s="559"/>
      <c r="AO39" s="559"/>
      <c r="AP39" s="559"/>
      <c r="AQ39" s="559"/>
      <c r="AR39" s="559"/>
      <c r="AS39" s="559"/>
      <c r="AT39" s="559"/>
      <c r="AU39" s="559"/>
      <c r="AV39" s="559"/>
      <c r="AW39" s="559"/>
      <c r="AX39" s="559"/>
      <c r="AY39" s="559"/>
      <c r="AZ39" s="559"/>
      <c r="BA39" s="559"/>
      <c r="BB39" s="559"/>
      <c r="BC39" s="559"/>
      <c r="BD39" s="559"/>
      <c r="BE39" s="560"/>
    </row>
    <row r="40" spans="3:57" s="9" customFormat="1" ht="21" thickBot="1">
      <c r="C40" s="412" t="s">
        <v>135</v>
      </c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4"/>
      <c r="U40" s="414"/>
      <c r="V40" s="414"/>
      <c r="W40" s="414"/>
      <c r="X40" s="413"/>
      <c r="Y40" s="413"/>
      <c r="Z40" s="413"/>
      <c r="AA40" s="413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3"/>
      <c r="AQ40" s="413"/>
      <c r="AR40" s="413"/>
      <c r="AS40" s="413"/>
      <c r="AT40" s="413"/>
      <c r="AU40" s="413"/>
      <c r="AV40" s="413"/>
      <c r="AW40" s="413"/>
      <c r="AX40" s="413"/>
      <c r="AY40" s="413"/>
      <c r="AZ40" s="413"/>
      <c r="BA40" s="413"/>
      <c r="BB40" s="413"/>
      <c r="BC40" s="413"/>
      <c r="BD40" s="413"/>
      <c r="BE40" s="415"/>
    </row>
    <row r="41" spans="3:57" s="37" customFormat="1" ht="20.25">
      <c r="C41" s="535" t="s">
        <v>104</v>
      </c>
      <c r="D41" s="536"/>
      <c r="E41" s="537"/>
      <c r="F41" s="497" t="s">
        <v>149</v>
      </c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8"/>
      <c r="R41" s="498"/>
      <c r="S41" s="499"/>
      <c r="T41" s="538"/>
      <c r="U41" s="527"/>
      <c r="V41" s="528">
        <v>1</v>
      </c>
      <c r="W41" s="539"/>
      <c r="X41" s="540"/>
      <c r="Y41" s="541"/>
      <c r="Z41" s="529">
        <v>1</v>
      </c>
      <c r="AA41" s="530"/>
      <c r="AB41" s="531">
        <v>2</v>
      </c>
      <c r="AC41" s="532"/>
      <c r="AD41" s="482">
        <f aca="true" t="shared" si="1" ref="AD41:AD54">AB41*30</f>
        <v>60</v>
      </c>
      <c r="AE41" s="533"/>
      <c r="AF41" s="534">
        <f aca="true" t="shared" si="2" ref="AF41:AF54">AH41+AJ41+AL41</f>
        <v>8</v>
      </c>
      <c r="AG41" s="524"/>
      <c r="AH41" s="524">
        <v>6</v>
      </c>
      <c r="AI41" s="524"/>
      <c r="AJ41" s="524">
        <v>2</v>
      </c>
      <c r="AK41" s="524"/>
      <c r="AL41" s="524"/>
      <c r="AM41" s="525"/>
      <c r="AN41" s="472">
        <f aca="true" t="shared" si="3" ref="AN41:AN54">AD41-AF41</f>
        <v>52</v>
      </c>
      <c r="AO41" s="473"/>
      <c r="AP41" s="526">
        <v>8</v>
      </c>
      <c r="AQ41" s="527"/>
      <c r="AR41" s="528"/>
      <c r="AS41" s="527"/>
      <c r="AT41" s="528"/>
      <c r="AU41" s="527"/>
      <c r="AV41" s="471"/>
      <c r="AW41" s="474"/>
      <c r="AX41" s="471"/>
      <c r="AY41" s="474"/>
      <c r="AZ41" s="471"/>
      <c r="BA41" s="474"/>
      <c r="BB41" s="471"/>
      <c r="BC41" s="474"/>
      <c r="BD41" s="471"/>
      <c r="BE41" s="522"/>
    </row>
    <row r="42" spans="3:57" s="37" customFormat="1" ht="20.25">
      <c r="C42" s="509" t="s">
        <v>105</v>
      </c>
      <c r="D42" s="510"/>
      <c r="E42" s="511"/>
      <c r="F42" s="465" t="s">
        <v>151</v>
      </c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7"/>
      <c r="T42" s="461"/>
      <c r="U42" s="462"/>
      <c r="V42" s="462">
        <v>1</v>
      </c>
      <c r="W42" s="463"/>
      <c r="X42" s="344">
        <v>1</v>
      </c>
      <c r="Y42" s="345"/>
      <c r="Z42" s="346">
        <v>1</v>
      </c>
      <c r="AA42" s="468"/>
      <c r="AB42" s="457">
        <v>3</v>
      </c>
      <c r="AC42" s="355"/>
      <c r="AD42" s="352">
        <f t="shared" si="1"/>
        <v>90</v>
      </c>
      <c r="AE42" s="523"/>
      <c r="AF42" s="439">
        <f t="shared" si="2"/>
        <v>8</v>
      </c>
      <c r="AG42" s="452"/>
      <c r="AH42" s="452">
        <v>6</v>
      </c>
      <c r="AI42" s="452"/>
      <c r="AJ42" s="452">
        <v>2</v>
      </c>
      <c r="AK42" s="452"/>
      <c r="AL42" s="452"/>
      <c r="AM42" s="438"/>
      <c r="AN42" s="455">
        <f t="shared" si="3"/>
        <v>82</v>
      </c>
      <c r="AO42" s="456"/>
      <c r="AP42" s="518">
        <v>8</v>
      </c>
      <c r="AQ42" s="435"/>
      <c r="AR42" s="434"/>
      <c r="AS42" s="435"/>
      <c r="AT42" s="434"/>
      <c r="AU42" s="435"/>
      <c r="AV42" s="434"/>
      <c r="AW42" s="435"/>
      <c r="AX42" s="356"/>
      <c r="AY42" s="349"/>
      <c r="AZ42" s="356"/>
      <c r="BA42" s="349"/>
      <c r="BB42" s="356"/>
      <c r="BC42" s="349"/>
      <c r="BD42" s="356"/>
      <c r="BE42" s="517"/>
    </row>
    <row r="43" spans="3:57" s="37" customFormat="1" ht="20.25">
      <c r="C43" s="509" t="s">
        <v>106</v>
      </c>
      <c r="D43" s="510"/>
      <c r="E43" s="511"/>
      <c r="F43" s="465" t="s">
        <v>5</v>
      </c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7"/>
      <c r="T43" s="461"/>
      <c r="U43" s="462"/>
      <c r="V43" s="462">
        <v>1</v>
      </c>
      <c r="W43" s="463"/>
      <c r="X43" s="344"/>
      <c r="Y43" s="345"/>
      <c r="Z43" s="346">
        <v>1</v>
      </c>
      <c r="AA43" s="468"/>
      <c r="AB43" s="457">
        <v>3</v>
      </c>
      <c r="AC43" s="355"/>
      <c r="AD43" s="352">
        <f t="shared" si="1"/>
        <v>90</v>
      </c>
      <c r="AE43" s="523"/>
      <c r="AF43" s="439">
        <f t="shared" si="2"/>
        <v>8</v>
      </c>
      <c r="AG43" s="452"/>
      <c r="AH43" s="452">
        <v>6</v>
      </c>
      <c r="AI43" s="452"/>
      <c r="AJ43" s="452">
        <v>2</v>
      </c>
      <c r="AK43" s="452"/>
      <c r="AL43" s="452"/>
      <c r="AM43" s="438"/>
      <c r="AN43" s="455">
        <f t="shared" si="3"/>
        <v>82</v>
      </c>
      <c r="AO43" s="456"/>
      <c r="AP43" s="518">
        <v>8</v>
      </c>
      <c r="AQ43" s="435"/>
      <c r="AR43" s="434"/>
      <c r="AS43" s="435"/>
      <c r="AT43" s="434"/>
      <c r="AU43" s="435"/>
      <c r="AV43" s="434"/>
      <c r="AW43" s="435"/>
      <c r="AX43" s="434"/>
      <c r="AY43" s="435"/>
      <c r="AZ43" s="434"/>
      <c r="BA43" s="435"/>
      <c r="BB43" s="434"/>
      <c r="BC43" s="435"/>
      <c r="BD43" s="434"/>
      <c r="BE43" s="446"/>
    </row>
    <row r="44" spans="3:57" s="37" customFormat="1" ht="20.25">
      <c r="C44" s="509" t="s">
        <v>107</v>
      </c>
      <c r="D44" s="510"/>
      <c r="E44" s="511"/>
      <c r="F44" s="465" t="s">
        <v>6</v>
      </c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7"/>
      <c r="T44" s="461">
        <v>1.2</v>
      </c>
      <c r="U44" s="462"/>
      <c r="V44" s="462"/>
      <c r="W44" s="463"/>
      <c r="X44" s="344">
        <v>1.2</v>
      </c>
      <c r="Y44" s="345"/>
      <c r="Z44" s="346">
        <v>1.2</v>
      </c>
      <c r="AA44" s="468"/>
      <c r="AB44" s="457">
        <v>10</v>
      </c>
      <c r="AC44" s="355"/>
      <c r="AD44" s="352">
        <f t="shared" si="1"/>
        <v>300</v>
      </c>
      <c r="AE44" s="523"/>
      <c r="AF44" s="439">
        <f t="shared" si="2"/>
        <v>28</v>
      </c>
      <c r="AG44" s="452"/>
      <c r="AH44" s="452">
        <v>12</v>
      </c>
      <c r="AI44" s="452"/>
      <c r="AJ44" s="452">
        <v>8</v>
      </c>
      <c r="AK44" s="452"/>
      <c r="AL44" s="452">
        <v>8</v>
      </c>
      <c r="AM44" s="438"/>
      <c r="AN44" s="455">
        <f t="shared" si="3"/>
        <v>272</v>
      </c>
      <c r="AO44" s="456"/>
      <c r="AP44" s="518">
        <v>14</v>
      </c>
      <c r="AQ44" s="435"/>
      <c r="AR44" s="434">
        <v>14</v>
      </c>
      <c r="AS44" s="435"/>
      <c r="AT44" s="434"/>
      <c r="AU44" s="435"/>
      <c r="AV44" s="434"/>
      <c r="AW44" s="435"/>
      <c r="AX44" s="356"/>
      <c r="AY44" s="349"/>
      <c r="AZ44" s="356"/>
      <c r="BA44" s="349"/>
      <c r="BB44" s="356"/>
      <c r="BC44" s="349"/>
      <c r="BD44" s="356"/>
      <c r="BE44" s="517"/>
    </row>
    <row r="45" spans="3:57" s="37" customFormat="1" ht="20.25">
      <c r="C45" s="509" t="s">
        <v>108</v>
      </c>
      <c r="D45" s="510"/>
      <c r="E45" s="511"/>
      <c r="F45" s="465" t="s">
        <v>79</v>
      </c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7"/>
      <c r="T45" s="461" t="s">
        <v>95</v>
      </c>
      <c r="U45" s="462"/>
      <c r="V45" s="462"/>
      <c r="W45" s="463"/>
      <c r="X45" s="344" t="s">
        <v>95</v>
      </c>
      <c r="Y45" s="345"/>
      <c r="Z45" s="346" t="s">
        <v>95</v>
      </c>
      <c r="AA45" s="468"/>
      <c r="AB45" s="457">
        <v>18</v>
      </c>
      <c r="AC45" s="355"/>
      <c r="AD45" s="352">
        <f t="shared" si="1"/>
        <v>540</v>
      </c>
      <c r="AE45" s="523"/>
      <c r="AF45" s="439">
        <f t="shared" si="2"/>
        <v>44</v>
      </c>
      <c r="AG45" s="452"/>
      <c r="AH45" s="452">
        <v>22</v>
      </c>
      <c r="AI45" s="452"/>
      <c r="AJ45" s="452">
        <v>22</v>
      </c>
      <c r="AK45" s="452"/>
      <c r="AL45" s="452"/>
      <c r="AM45" s="438"/>
      <c r="AN45" s="455">
        <f t="shared" si="3"/>
        <v>496</v>
      </c>
      <c r="AO45" s="456"/>
      <c r="AP45" s="518">
        <v>16</v>
      </c>
      <c r="AQ45" s="435"/>
      <c r="AR45" s="434">
        <v>16</v>
      </c>
      <c r="AS45" s="435"/>
      <c r="AT45" s="434">
        <v>14</v>
      </c>
      <c r="AU45" s="435"/>
      <c r="AV45" s="434"/>
      <c r="AW45" s="435"/>
      <c r="AX45" s="434"/>
      <c r="AY45" s="435"/>
      <c r="AZ45" s="434"/>
      <c r="BA45" s="435"/>
      <c r="BB45" s="434"/>
      <c r="BC45" s="435"/>
      <c r="BD45" s="434"/>
      <c r="BE45" s="446"/>
    </row>
    <row r="46" spans="3:57" s="37" customFormat="1" ht="20.25">
      <c r="C46" s="509" t="s">
        <v>141</v>
      </c>
      <c r="D46" s="510"/>
      <c r="E46" s="511"/>
      <c r="F46" s="465" t="s">
        <v>171</v>
      </c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7"/>
      <c r="T46" s="461"/>
      <c r="U46" s="462"/>
      <c r="V46" s="462">
        <v>2</v>
      </c>
      <c r="W46" s="463"/>
      <c r="X46" s="344"/>
      <c r="Y46" s="345"/>
      <c r="Z46" s="346">
        <v>2</v>
      </c>
      <c r="AA46" s="468"/>
      <c r="AB46" s="457">
        <v>2</v>
      </c>
      <c r="AC46" s="355"/>
      <c r="AD46" s="352">
        <f t="shared" si="1"/>
        <v>60</v>
      </c>
      <c r="AE46" s="523"/>
      <c r="AF46" s="437">
        <f t="shared" si="2"/>
        <v>8</v>
      </c>
      <c r="AG46" s="354"/>
      <c r="AH46" s="452">
        <v>6</v>
      </c>
      <c r="AI46" s="452"/>
      <c r="AJ46" s="452">
        <v>2</v>
      </c>
      <c r="AK46" s="452"/>
      <c r="AL46" s="452"/>
      <c r="AM46" s="438"/>
      <c r="AN46" s="350">
        <f t="shared" si="3"/>
        <v>52</v>
      </c>
      <c r="AO46" s="351"/>
      <c r="AP46" s="518"/>
      <c r="AQ46" s="435"/>
      <c r="AR46" s="434">
        <v>8</v>
      </c>
      <c r="AS46" s="435"/>
      <c r="AT46" s="434"/>
      <c r="AU46" s="435"/>
      <c r="AV46" s="434"/>
      <c r="AW46" s="435"/>
      <c r="AX46" s="519"/>
      <c r="AY46" s="520"/>
      <c r="AZ46" s="519"/>
      <c r="BA46" s="520"/>
      <c r="BB46" s="519"/>
      <c r="BC46" s="520"/>
      <c r="BD46" s="519"/>
      <c r="BE46" s="521"/>
    </row>
    <row r="47" spans="3:57" s="37" customFormat="1" ht="20.25">
      <c r="C47" s="509" t="s">
        <v>142</v>
      </c>
      <c r="D47" s="510"/>
      <c r="E47" s="511"/>
      <c r="F47" s="465" t="s">
        <v>227</v>
      </c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7"/>
      <c r="T47" s="461"/>
      <c r="U47" s="462"/>
      <c r="V47" s="462">
        <v>2</v>
      </c>
      <c r="W47" s="463"/>
      <c r="X47" s="344"/>
      <c r="Y47" s="345"/>
      <c r="Z47" s="346">
        <v>1.2</v>
      </c>
      <c r="AA47" s="468"/>
      <c r="AB47" s="457">
        <v>3</v>
      </c>
      <c r="AC47" s="355"/>
      <c r="AD47" s="352">
        <f t="shared" si="1"/>
        <v>90</v>
      </c>
      <c r="AE47" s="523"/>
      <c r="AF47" s="437">
        <f t="shared" si="2"/>
        <v>12</v>
      </c>
      <c r="AG47" s="354"/>
      <c r="AH47" s="452">
        <v>6</v>
      </c>
      <c r="AI47" s="452"/>
      <c r="AJ47" s="452">
        <v>6</v>
      </c>
      <c r="AK47" s="452"/>
      <c r="AL47" s="452"/>
      <c r="AM47" s="438"/>
      <c r="AN47" s="350">
        <f t="shared" si="3"/>
        <v>78</v>
      </c>
      <c r="AO47" s="351"/>
      <c r="AP47" s="518">
        <v>6</v>
      </c>
      <c r="AQ47" s="435"/>
      <c r="AR47" s="434">
        <v>6</v>
      </c>
      <c r="AS47" s="435"/>
      <c r="AT47" s="434"/>
      <c r="AU47" s="435"/>
      <c r="AV47" s="434"/>
      <c r="AW47" s="435"/>
      <c r="AX47" s="519"/>
      <c r="AY47" s="520"/>
      <c r="AZ47" s="519"/>
      <c r="BA47" s="520"/>
      <c r="BB47" s="519"/>
      <c r="BC47" s="520"/>
      <c r="BD47" s="519"/>
      <c r="BE47" s="521"/>
    </row>
    <row r="48" spans="3:57" s="37" customFormat="1" ht="20.25">
      <c r="C48" s="509" t="s">
        <v>140</v>
      </c>
      <c r="D48" s="510"/>
      <c r="E48" s="511"/>
      <c r="F48" s="465" t="s">
        <v>80</v>
      </c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7"/>
      <c r="T48" s="461"/>
      <c r="U48" s="462"/>
      <c r="V48" s="462">
        <v>2.4</v>
      </c>
      <c r="W48" s="463"/>
      <c r="X48" s="344"/>
      <c r="Y48" s="345"/>
      <c r="Z48" s="346">
        <v>1.3</v>
      </c>
      <c r="AA48" s="468"/>
      <c r="AB48" s="457">
        <v>6</v>
      </c>
      <c r="AC48" s="355"/>
      <c r="AD48" s="352">
        <f t="shared" si="1"/>
        <v>180</v>
      </c>
      <c r="AE48" s="523"/>
      <c r="AF48" s="439">
        <f t="shared" si="2"/>
        <v>24</v>
      </c>
      <c r="AG48" s="452"/>
      <c r="AH48" s="452"/>
      <c r="AI48" s="452"/>
      <c r="AJ48" s="452">
        <v>24</v>
      </c>
      <c r="AK48" s="452"/>
      <c r="AL48" s="452"/>
      <c r="AM48" s="438"/>
      <c r="AN48" s="455">
        <f t="shared" si="3"/>
        <v>156</v>
      </c>
      <c r="AO48" s="456"/>
      <c r="AP48" s="518">
        <v>6</v>
      </c>
      <c r="AQ48" s="435"/>
      <c r="AR48" s="434">
        <v>6</v>
      </c>
      <c r="AS48" s="435"/>
      <c r="AT48" s="434">
        <v>6</v>
      </c>
      <c r="AU48" s="435"/>
      <c r="AV48" s="434">
        <v>6</v>
      </c>
      <c r="AW48" s="435"/>
      <c r="AX48" s="356"/>
      <c r="AY48" s="349"/>
      <c r="AZ48" s="356"/>
      <c r="BA48" s="349"/>
      <c r="BB48" s="356"/>
      <c r="BC48" s="349"/>
      <c r="BD48" s="356"/>
      <c r="BE48" s="517"/>
    </row>
    <row r="49" spans="3:57" s="37" customFormat="1" ht="20.25" customHeight="1">
      <c r="C49" s="509" t="s">
        <v>143</v>
      </c>
      <c r="D49" s="510"/>
      <c r="E49" s="511"/>
      <c r="F49" s="465" t="s">
        <v>219</v>
      </c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7"/>
      <c r="T49" s="461"/>
      <c r="U49" s="462"/>
      <c r="V49" s="462">
        <v>3</v>
      </c>
      <c r="W49" s="463"/>
      <c r="X49" s="344"/>
      <c r="Y49" s="345"/>
      <c r="Z49" s="346">
        <v>3</v>
      </c>
      <c r="AA49" s="468"/>
      <c r="AB49" s="457">
        <v>2</v>
      </c>
      <c r="AC49" s="355"/>
      <c r="AD49" s="352">
        <f t="shared" si="1"/>
        <v>60</v>
      </c>
      <c r="AE49" s="523"/>
      <c r="AF49" s="439">
        <f t="shared" si="2"/>
        <v>8</v>
      </c>
      <c r="AG49" s="452"/>
      <c r="AH49" s="452">
        <v>6</v>
      </c>
      <c r="AI49" s="452"/>
      <c r="AJ49" s="452">
        <v>2</v>
      </c>
      <c r="AK49" s="452"/>
      <c r="AL49" s="452"/>
      <c r="AM49" s="438"/>
      <c r="AN49" s="455">
        <f t="shared" si="3"/>
        <v>52</v>
      </c>
      <c r="AO49" s="456"/>
      <c r="AP49" s="518"/>
      <c r="AQ49" s="435"/>
      <c r="AR49" s="434"/>
      <c r="AS49" s="435"/>
      <c r="AT49" s="434">
        <v>8</v>
      </c>
      <c r="AU49" s="435"/>
      <c r="AV49" s="434"/>
      <c r="AW49" s="435"/>
      <c r="AX49" s="434"/>
      <c r="AY49" s="435"/>
      <c r="AZ49" s="434"/>
      <c r="BA49" s="435"/>
      <c r="BB49" s="434"/>
      <c r="BC49" s="435"/>
      <c r="BD49" s="434"/>
      <c r="BE49" s="446"/>
    </row>
    <row r="50" spans="3:57" s="37" customFormat="1" ht="20.25" customHeight="1">
      <c r="C50" s="509" t="s">
        <v>144</v>
      </c>
      <c r="D50" s="510"/>
      <c r="E50" s="511"/>
      <c r="F50" s="465" t="s">
        <v>220</v>
      </c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7"/>
      <c r="T50" s="461"/>
      <c r="U50" s="462"/>
      <c r="V50" s="462">
        <v>4</v>
      </c>
      <c r="W50" s="463"/>
      <c r="X50" s="344">
        <v>4</v>
      </c>
      <c r="Y50" s="345"/>
      <c r="Z50" s="346"/>
      <c r="AA50" s="468"/>
      <c r="AB50" s="457">
        <v>2</v>
      </c>
      <c r="AC50" s="355"/>
      <c r="AD50" s="352">
        <f t="shared" si="1"/>
        <v>60</v>
      </c>
      <c r="AE50" s="523"/>
      <c r="AF50" s="439">
        <f t="shared" si="2"/>
        <v>10</v>
      </c>
      <c r="AG50" s="452"/>
      <c r="AH50" s="452">
        <v>6</v>
      </c>
      <c r="AI50" s="452"/>
      <c r="AJ50" s="452">
        <v>4</v>
      </c>
      <c r="AK50" s="452"/>
      <c r="AL50" s="452"/>
      <c r="AM50" s="438"/>
      <c r="AN50" s="455">
        <f t="shared" si="3"/>
        <v>50</v>
      </c>
      <c r="AO50" s="456"/>
      <c r="AP50" s="518"/>
      <c r="AQ50" s="435"/>
      <c r="AR50" s="434"/>
      <c r="AS50" s="435"/>
      <c r="AT50" s="434"/>
      <c r="AU50" s="435"/>
      <c r="AV50" s="434">
        <v>10</v>
      </c>
      <c r="AW50" s="435"/>
      <c r="AX50" s="356"/>
      <c r="AY50" s="349"/>
      <c r="AZ50" s="356"/>
      <c r="BA50" s="349"/>
      <c r="BB50" s="356"/>
      <c r="BC50" s="349"/>
      <c r="BD50" s="356"/>
      <c r="BE50" s="517"/>
    </row>
    <row r="51" spans="3:57" s="37" customFormat="1" ht="20.25" customHeight="1">
      <c r="C51" s="509" t="s">
        <v>145</v>
      </c>
      <c r="D51" s="510"/>
      <c r="E51" s="511"/>
      <c r="F51" s="465" t="s">
        <v>221</v>
      </c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7"/>
      <c r="T51" s="461"/>
      <c r="U51" s="462"/>
      <c r="V51" s="462">
        <v>5</v>
      </c>
      <c r="W51" s="463"/>
      <c r="X51" s="344"/>
      <c r="Y51" s="345"/>
      <c r="Z51" s="346">
        <v>5</v>
      </c>
      <c r="AA51" s="468"/>
      <c r="AB51" s="457">
        <v>2</v>
      </c>
      <c r="AC51" s="355"/>
      <c r="AD51" s="352">
        <f t="shared" si="1"/>
        <v>60</v>
      </c>
      <c r="AE51" s="523"/>
      <c r="AF51" s="437">
        <f t="shared" si="2"/>
        <v>8</v>
      </c>
      <c r="AG51" s="354"/>
      <c r="AH51" s="452">
        <v>6</v>
      </c>
      <c r="AI51" s="452"/>
      <c r="AJ51" s="452">
        <v>2</v>
      </c>
      <c r="AK51" s="452"/>
      <c r="AL51" s="452"/>
      <c r="AM51" s="438"/>
      <c r="AN51" s="350">
        <f t="shared" si="3"/>
        <v>52</v>
      </c>
      <c r="AO51" s="351"/>
      <c r="AP51" s="518"/>
      <c r="AQ51" s="435"/>
      <c r="AR51" s="434"/>
      <c r="AS51" s="435"/>
      <c r="AT51" s="434"/>
      <c r="AU51" s="435"/>
      <c r="AV51" s="434"/>
      <c r="AW51" s="435"/>
      <c r="AX51" s="519">
        <v>8</v>
      </c>
      <c r="AY51" s="520"/>
      <c r="AZ51" s="519"/>
      <c r="BA51" s="520"/>
      <c r="BB51" s="519"/>
      <c r="BC51" s="520"/>
      <c r="BD51" s="519"/>
      <c r="BE51" s="521"/>
    </row>
    <row r="52" spans="3:57" s="37" customFormat="1" ht="20.25">
      <c r="C52" s="509" t="s">
        <v>146</v>
      </c>
      <c r="D52" s="510"/>
      <c r="E52" s="511"/>
      <c r="F52" s="465" t="s">
        <v>78</v>
      </c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7"/>
      <c r="T52" s="461">
        <v>8</v>
      </c>
      <c r="U52" s="462"/>
      <c r="V52" s="462">
        <v>6</v>
      </c>
      <c r="W52" s="463"/>
      <c r="X52" s="344"/>
      <c r="Y52" s="345"/>
      <c r="Z52" s="346">
        <v>5.7</v>
      </c>
      <c r="AA52" s="468"/>
      <c r="AB52" s="457">
        <v>6</v>
      </c>
      <c r="AC52" s="355"/>
      <c r="AD52" s="352">
        <f t="shared" si="1"/>
        <v>180</v>
      </c>
      <c r="AE52" s="523"/>
      <c r="AF52" s="439">
        <f t="shared" si="2"/>
        <v>22</v>
      </c>
      <c r="AG52" s="452"/>
      <c r="AH52" s="452"/>
      <c r="AI52" s="452"/>
      <c r="AJ52" s="452">
        <v>22</v>
      </c>
      <c r="AK52" s="452"/>
      <c r="AL52" s="452"/>
      <c r="AM52" s="438"/>
      <c r="AN52" s="455">
        <f t="shared" si="3"/>
        <v>158</v>
      </c>
      <c r="AO52" s="456"/>
      <c r="AP52" s="518"/>
      <c r="AQ52" s="435"/>
      <c r="AR52" s="434"/>
      <c r="AS52" s="435"/>
      <c r="AT52" s="434"/>
      <c r="AU52" s="435"/>
      <c r="AV52" s="434"/>
      <c r="AW52" s="435"/>
      <c r="AX52" s="434">
        <v>6</v>
      </c>
      <c r="AY52" s="435"/>
      <c r="AZ52" s="434">
        <v>6</v>
      </c>
      <c r="BA52" s="435"/>
      <c r="BB52" s="434">
        <v>6</v>
      </c>
      <c r="BC52" s="435"/>
      <c r="BD52" s="434">
        <v>4</v>
      </c>
      <c r="BE52" s="446"/>
    </row>
    <row r="53" spans="3:57" s="37" customFormat="1" ht="20.25">
      <c r="C53" s="509" t="s">
        <v>147</v>
      </c>
      <c r="D53" s="510"/>
      <c r="E53" s="511"/>
      <c r="F53" s="465" t="s">
        <v>98</v>
      </c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7"/>
      <c r="T53" s="461"/>
      <c r="U53" s="462"/>
      <c r="V53" s="462">
        <v>7</v>
      </c>
      <c r="W53" s="463"/>
      <c r="X53" s="344">
        <v>7</v>
      </c>
      <c r="Y53" s="345"/>
      <c r="Z53" s="346">
        <v>7</v>
      </c>
      <c r="AA53" s="468"/>
      <c r="AB53" s="457">
        <v>4</v>
      </c>
      <c r="AC53" s="355"/>
      <c r="AD53" s="352">
        <f t="shared" si="1"/>
        <v>120</v>
      </c>
      <c r="AE53" s="523"/>
      <c r="AF53" s="439">
        <f t="shared" si="2"/>
        <v>10</v>
      </c>
      <c r="AG53" s="452"/>
      <c r="AH53" s="452">
        <v>6</v>
      </c>
      <c r="AI53" s="452"/>
      <c r="AJ53" s="452">
        <v>4</v>
      </c>
      <c r="AK53" s="452"/>
      <c r="AL53" s="452"/>
      <c r="AM53" s="438"/>
      <c r="AN53" s="455">
        <f t="shared" si="3"/>
        <v>110</v>
      </c>
      <c r="AO53" s="456"/>
      <c r="AP53" s="518"/>
      <c r="AQ53" s="435"/>
      <c r="AR53" s="434"/>
      <c r="AS53" s="435"/>
      <c r="AT53" s="434"/>
      <c r="AU53" s="435"/>
      <c r="AV53" s="434"/>
      <c r="AW53" s="435"/>
      <c r="AX53" s="356"/>
      <c r="AY53" s="349"/>
      <c r="AZ53" s="356"/>
      <c r="BA53" s="349"/>
      <c r="BB53" s="356">
        <v>10</v>
      </c>
      <c r="BC53" s="349"/>
      <c r="BD53" s="356"/>
      <c r="BE53" s="517"/>
    </row>
    <row r="54" spans="3:57" s="37" customFormat="1" ht="21" thickBot="1">
      <c r="C54" s="509" t="s">
        <v>148</v>
      </c>
      <c r="D54" s="510"/>
      <c r="E54" s="511"/>
      <c r="F54" s="465" t="s">
        <v>97</v>
      </c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7"/>
      <c r="T54" s="503"/>
      <c r="U54" s="504"/>
      <c r="V54" s="504">
        <v>7</v>
      </c>
      <c r="W54" s="512"/>
      <c r="X54" s="513">
        <v>7</v>
      </c>
      <c r="Y54" s="514"/>
      <c r="Z54" s="515">
        <v>7</v>
      </c>
      <c r="AA54" s="516"/>
      <c r="AB54" s="503">
        <v>4</v>
      </c>
      <c r="AC54" s="504"/>
      <c r="AD54" s="505">
        <f t="shared" si="1"/>
        <v>120</v>
      </c>
      <c r="AE54" s="506"/>
      <c r="AF54" s="507">
        <f t="shared" si="2"/>
        <v>10</v>
      </c>
      <c r="AG54" s="508"/>
      <c r="AH54" s="504">
        <v>6</v>
      </c>
      <c r="AI54" s="504"/>
      <c r="AJ54" s="504">
        <v>4</v>
      </c>
      <c r="AK54" s="504"/>
      <c r="AL54" s="504"/>
      <c r="AM54" s="489"/>
      <c r="AN54" s="500">
        <f t="shared" si="3"/>
        <v>110</v>
      </c>
      <c r="AO54" s="501"/>
      <c r="AP54" s="502"/>
      <c r="AQ54" s="490"/>
      <c r="AR54" s="489"/>
      <c r="AS54" s="490"/>
      <c r="AT54" s="489"/>
      <c r="AU54" s="490"/>
      <c r="AV54" s="489"/>
      <c r="AW54" s="490"/>
      <c r="AX54" s="489"/>
      <c r="AY54" s="490"/>
      <c r="AZ54" s="489"/>
      <c r="BA54" s="490"/>
      <c r="BB54" s="489">
        <v>10</v>
      </c>
      <c r="BC54" s="490"/>
      <c r="BD54" s="489"/>
      <c r="BE54" s="491"/>
    </row>
    <row r="55" spans="3:57" s="38" customFormat="1" ht="21" thickBot="1">
      <c r="C55" s="429" t="s">
        <v>137</v>
      </c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1"/>
      <c r="T55" s="432">
        <v>6</v>
      </c>
      <c r="U55" s="433"/>
      <c r="V55" s="432">
        <f>COUNTA(V41:W54)+1</f>
        <v>13</v>
      </c>
      <c r="W55" s="433"/>
      <c r="X55" s="432">
        <f>COUNTA(X41:Y54)+3</f>
        <v>9</v>
      </c>
      <c r="Y55" s="433"/>
      <c r="Z55" s="432">
        <f>COUNTA(Z41:AA54)+5</f>
        <v>18</v>
      </c>
      <c r="AA55" s="433"/>
      <c r="AB55" s="806">
        <f>SUM(AB41:AC54)</f>
        <v>67</v>
      </c>
      <c r="AC55" s="807"/>
      <c r="AD55" s="412">
        <f>SUM(AD41:AE54)</f>
        <v>2010</v>
      </c>
      <c r="AE55" s="486"/>
      <c r="AF55" s="487">
        <f>SUM(AF41:AG54)</f>
        <v>208</v>
      </c>
      <c r="AG55" s="486"/>
      <c r="AH55" s="412">
        <f>SUM(AH41:AI54)</f>
        <v>94</v>
      </c>
      <c r="AI55" s="486"/>
      <c r="AJ55" s="412">
        <f>SUM(AJ41:AK54)</f>
        <v>106</v>
      </c>
      <c r="AK55" s="486"/>
      <c r="AL55" s="412">
        <f>SUM(AL41:AM54)</f>
        <v>8</v>
      </c>
      <c r="AM55" s="486"/>
      <c r="AN55" s="412">
        <f>SUM(AN41:AO54)</f>
        <v>1802</v>
      </c>
      <c r="AO55" s="486"/>
      <c r="AP55" s="475">
        <f>SUM(AP41:AP54)</f>
        <v>66</v>
      </c>
      <c r="AQ55" s="476"/>
      <c r="AR55" s="475">
        <f>SUM(AR41:AR54)</f>
        <v>50</v>
      </c>
      <c r="AS55" s="476"/>
      <c r="AT55" s="475">
        <f>SUM(AT41:AT54)</f>
        <v>28</v>
      </c>
      <c r="AU55" s="476"/>
      <c r="AV55" s="475">
        <f>SUM(AV41:AV54)</f>
        <v>16</v>
      </c>
      <c r="AW55" s="476"/>
      <c r="AX55" s="475">
        <f>SUM(AX41:AX54)</f>
        <v>14</v>
      </c>
      <c r="AY55" s="476"/>
      <c r="AZ55" s="475">
        <f>SUM(AZ41:AZ54)</f>
        <v>6</v>
      </c>
      <c r="BA55" s="476"/>
      <c r="BB55" s="475">
        <f>SUM(BB41:BB54)</f>
        <v>26</v>
      </c>
      <c r="BC55" s="476"/>
      <c r="BD55" s="475">
        <f>SUM(BD41:BD54)</f>
        <v>4</v>
      </c>
      <c r="BE55" s="493"/>
    </row>
    <row r="56" spans="3:57" s="9" customFormat="1" ht="21" thickBot="1">
      <c r="C56" s="412" t="s">
        <v>136</v>
      </c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4"/>
      <c r="U56" s="414"/>
      <c r="V56" s="414"/>
      <c r="W56" s="414"/>
      <c r="X56" s="413"/>
      <c r="Y56" s="413"/>
      <c r="Z56" s="413"/>
      <c r="AA56" s="413"/>
      <c r="AB56" s="414"/>
      <c r="AC56" s="414"/>
      <c r="AD56" s="414"/>
      <c r="AE56" s="414"/>
      <c r="AF56" s="414"/>
      <c r="AG56" s="414"/>
      <c r="AH56" s="414"/>
      <c r="AI56" s="414"/>
      <c r="AJ56" s="414"/>
      <c r="AK56" s="414"/>
      <c r="AL56" s="414"/>
      <c r="AM56" s="414"/>
      <c r="AN56" s="414"/>
      <c r="AO56" s="414"/>
      <c r="AP56" s="413"/>
      <c r="AQ56" s="413"/>
      <c r="AR56" s="413"/>
      <c r="AS56" s="413"/>
      <c r="AT56" s="413"/>
      <c r="AU56" s="413"/>
      <c r="AV56" s="413"/>
      <c r="AW56" s="413"/>
      <c r="AX56" s="413"/>
      <c r="AY56" s="413"/>
      <c r="AZ56" s="413"/>
      <c r="BA56" s="413"/>
      <c r="BB56" s="413"/>
      <c r="BC56" s="413"/>
      <c r="BD56" s="413"/>
      <c r="BE56" s="415"/>
    </row>
    <row r="57" spans="3:57" s="41" customFormat="1" ht="20.25">
      <c r="C57" s="494" t="s">
        <v>109</v>
      </c>
      <c r="D57" s="495"/>
      <c r="E57" s="496"/>
      <c r="F57" s="497" t="s">
        <v>150</v>
      </c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  <c r="S57" s="499"/>
      <c r="T57" s="477"/>
      <c r="U57" s="469"/>
      <c r="V57" s="469">
        <v>3</v>
      </c>
      <c r="W57" s="470"/>
      <c r="X57" s="478">
        <v>3</v>
      </c>
      <c r="Y57" s="479"/>
      <c r="Z57" s="480">
        <v>3</v>
      </c>
      <c r="AA57" s="481"/>
      <c r="AB57" s="477">
        <v>3</v>
      </c>
      <c r="AC57" s="469"/>
      <c r="AD57" s="482">
        <f aca="true" t="shared" si="4" ref="AD57:AD80">AB57*30</f>
        <v>90</v>
      </c>
      <c r="AE57" s="483"/>
      <c r="AF57" s="484">
        <f aca="true" t="shared" si="5" ref="AF57:AF62">AH57+AJ57+AL57</f>
        <v>8</v>
      </c>
      <c r="AG57" s="485"/>
      <c r="AH57" s="469">
        <v>6</v>
      </c>
      <c r="AI57" s="469"/>
      <c r="AJ57" s="469">
        <v>2</v>
      </c>
      <c r="AK57" s="469"/>
      <c r="AL57" s="469"/>
      <c r="AM57" s="471"/>
      <c r="AN57" s="472">
        <f aca="true" t="shared" si="6" ref="AN57:AN80">AD57-AF57</f>
        <v>82</v>
      </c>
      <c r="AO57" s="473"/>
      <c r="AP57" s="474"/>
      <c r="AQ57" s="469"/>
      <c r="AR57" s="469"/>
      <c r="AS57" s="469"/>
      <c r="AT57" s="469">
        <v>8</v>
      </c>
      <c r="AU57" s="469"/>
      <c r="AV57" s="469"/>
      <c r="AW57" s="469"/>
      <c r="AX57" s="469"/>
      <c r="AY57" s="469"/>
      <c r="AZ57" s="469"/>
      <c r="BA57" s="469"/>
      <c r="BB57" s="469"/>
      <c r="BC57" s="469"/>
      <c r="BD57" s="469"/>
      <c r="BE57" s="470"/>
    </row>
    <row r="58" spans="3:57" s="41" customFormat="1" ht="20.25">
      <c r="C58" s="337" t="s">
        <v>110</v>
      </c>
      <c r="D58" s="338"/>
      <c r="E58" s="339"/>
      <c r="F58" s="340" t="s">
        <v>175</v>
      </c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2"/>
      <c r="T58" s="343">
        <v>1.2</v>
      </c>
      <c r="U58" s="335"/>
      <c r="V58" s="334"/>
      <c r="W58" s="336"/>
      <c r="X58" s="344">
        <v>2</v>
      </c>
      <c r="Y58" s="345"/>
      <c r="Z58" s="346">
        <v>1.2</v>
      </c>
      <c r="AA58" s="347"/>
      <c r="AB58" s="348">
        <v>10</v>
      </c>
      <c r="AC58" s="349"/>
      <c r="AD58" s="353">
        <f t="shared" si="4"/>
        <v>300</v>
      </c>
      <c r="AE58" s="447"/>
      <c r="AF58" s="436">
        <f t="shared" si="5"/>
        <v>20</v>
      </c>
      <c r="AG58" s="437"/>
      <c r="AH58" s="438">
        <v>12</v>
      </c>
      <c r="AI58" s="439"/>
      <c r="AJ58" s="438">
        <v>8</v>
      </c>
      <c r="AK58" s="439"/>
      <c r="AL58" s="438"/>
      <c r="AM58" s="440"/>
      <c r="AN58" s="441">
        <f t="shared" si="6"/>
        <v>280</v>
      </c>
      <c r="AO58" s="440"/>
      <c r="AP58" s="343">
        <v>10</v>
      </c>
      <c r="AQ58" s="335"/>
      <c r="AR58" s="334">
        <v>10</v>
      </c>
      <c r="AS58" s="335"/>
      <c r="AT58" s="334"/>
      <c r="AU58" s="335"/>
      <c r="AV58" s="334"/>
      <c r="AW58" s="335"/>
      <c r="AX58" s="334"/>
      <c r="AY58" s="335"/>
      <c r="AZ58" s="334"/>
      <c r="BA58" s="335"/>
      <c r="BB58" s="334"/>
      <c r="BC58" s="335"/>
      <c r="BD58" s="334"/>
      <c r="BE58" s="336"/>
    </row>
    <row r="59" spans="3:57" s="41" customFormat="1" ht="20.25">
      <c r="C59" s="337" t="s">
        <v>111</v>
      </c>
      <c r="D59" s="338"/>
      <c r="E59" s="339"/>
      <c r="F59" s="465" t="s">
        <v>96</v>
      </c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/>
      <c r="R59" s="466"/>
      <c r="S59" s="467"/>
      <c r="T59" s="457"/>
      <c r="U59" s="355"/>
      <c r="V59" s="355">
        <v>2</v>
      </c>
      <c r="W59" s="464"/>
      <c r="X59" s="344">
        <v>2</v>
      </c>
      <c r="Y59" s="345"/>
      <c r="Z59" s="346">
        <v>2</v>
      </c>
      <c r="AA59" s="468"/>
      <c r="AB59" s="457">
        <v>4</v>
      </c>
      <c r="AC59" s="355"/>
      <c r="AD59" s="352">
        <f t="shared" si="4"/>
        <v>120</v>
      </c>
      <c r="AE59" s="353"/>
      <c r="AF59" s="350">
        <f t="shared" si="5"/>
        <v>10</v>
      </c>
      <c r="AG59" s="354"/>
      <c r="AH59" s="355">
        <v>6</v>
      </c>
      <c r="AI59" s="355"/>
      <c r="AJ59" s="355">
        <v>4</v>
      </c>
      <c r="AK59" s="355"/>
      <c r="AL59" s="355"/>
      <c r="AM59" s="356"/>
      <c r="AN59" s="350">
        <f t="shared" si="6"/>
        <v>110</v>
      </c>
      <c r="AO59" s="351"/>
      <c r="AP59" s="349"/>
      <c r="AQ59" s="355"/>
      <c r="AR59" s="355">
        <v>10</v>
      </c>
      <c r="AS59" s="355"/>
      <c r="AT59" s="355"/>
      <c r="AU59" s="355"/>
      <c r="AV59" s="355"/>
      <c r="AW59" s="355"/>
      <c r="AX59" s="355"/>
      <c r="AY59" s="355"/>
      <c r="AZ59" s="355"/>
      <c r="BA59" s="355"/>
      <c r="BB59" s="355"/>
      <c r="BC59" s="355"/>
      <c r="BD59" s="355"/>
      <c r="BE59" s="464"/>
    </row>
    <row r="60" spans="3:57" s="41" customFormat="1" ht="20.25">
      <c r="C60" s="337" t="s">
        <v>112</v>
      </c>
      <c r="D60" s="338"/>
      <c r="E60" s="339"/>
      <c r="F60" s="340" t="s">
        <v>179</v>
      </c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2"/>
      <c r="T60" s="343"/>
      <c r="U60" s="335"/>
      <c r="V60" s="334">
        <v>2</v>
      </c>
      <c r="W60" s="336"/>
      <c r="X60" s="344">
        <v>2</v>
      </c>
      <c r="Y60" s="345"/>
      <c r="Z60" s="346">
        <v>2</v>
      </c>
      <c r="AA60" s="347"/>
      <c r="AB60" s="348">
        <v>4</v>
      </c>
      <c r="AC60" s="349"/>
      <c r="AD60" s="352">
        <f t="shared" si="4"/>
        <v>120</v>
      </c>
      <c r="AE60" s="353"/>
      <c r="AF60" s="350">
        <f t="shared" si="5"/>
        <v>10</v>
      </c>
      <c r="AG60" s="354"/>
      <c r="AH60" s="355">
        <v>6</v>
      </c>
      <c r="AI60" s="355"/>
      <c r="AJ60" s="355">
        <v>4</v>
      </c>
      <c r="AK60" s="355"/>
      <c r="AL60" s="355"/>
      <c r="AM60" s="356"/>
      <c r="AN60" s="350">
        <f t="shared" si="6"/>
        <v>110</v>
      </c>
      <c r="AO60" s="351"/>
      <c r="AP60" s="343"/>
      <c r="AQ60" s="335"/>
      <c r="AR60" s="334">
        <v>10</v>
      </c>
      <c r="AS60" s="335"/>
      <c r="AT60" s="334"/>
      <c r="AU60" s="335"/>
      <c r="AV60" s="334"/>
      <c r="AW60" s="335"/>
      <c r="AX60" s="334"/>
      <c r="AY60" s="335"/>
      <c r="AZ60" s="334"/>
      <c r="BA60" s="335"/>
      <c r="BB60" s="334"/>
      <c r="BC60" s="335"/>
      <c r="BD60" s="334"/>
      <c r="BE60" s="336"/>
    </row>
    <row r="61" spans="3:57" s="41" customFormat="1" ht="20.25">
      <c r="C61" s="337" t="s">
        <v>113</v>
      </c>
      <c r="D61" s="338"/>
      <c r="E61" s="339"/>
      <c r="F61" s="340" t="s">
        <v>176</v>
      </c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2"/>
      <c r="T61" s="343"/>
      <c r="U61" s="335"/>
      <c r="V61" s="334">
        <v>3</v>
      </c>
      <c r="W61" s="336"/>
      <c r="X61" s="344">
        <v>3</v>
      </c>
      <c r="Y61" s="345"/>
      <c r="Z61" s="346">
        <v>3</v>
      </c>
      <c r="AA61" s="347"/>
      <c r="AB61" s="348">
        <v>4</v>
      </c>
      <c r="AC61" s="349"/>
      <c r="AD61" s="353">
        <f t="shared" si="4"/>
        <v>120</v>
      </c>
      <c r="AE61" s="447"/>
      <c r="AF61" s="436">
        <f t="shared" si="5"/>
        <v>10</v>
      </c>
      <c r="AG61" s="437"/>
      <c r="AH61" s="438">
        <v>6</v>
      </c>
      <c r="AI61" s="439"/>
      <c r="AJ61" s="438">
        <v>4</v>
      </c>
      <c r="AK61" s="439"/>
      <c r="AL61" s="438"/>
      <c r="AM61" s="440"/>
      <c r="AN61" s="441">
        <f t="shared" si="6"/>
        <v>110</v>
      </c>
      <c r="AO61" s="440"/>
      <c r="AP61" s="343"/>
      <c r="AQ61" s="335"/>
      <c r="AR61" s="334"/>
      <c r="AS61" s="335"/>
      <c r="AT61" s="334">
        <v>10</v>
      </c>
      <c r="AU61" s="335"/>
      <c r="AV61" s="334"/>
      <c r="AW61" s="335"/>
      <c r="AX61" s="334"/>
      <c r="AY61" s="335"/>
      <c r="AZ61" s="334"/>
      <c r="BA61" s="335"/>
      <c r="BB61" s="334"/>
      <c r="BC61" s="335"/>
      <c r="BD61" s="334"/>
      <c r="BE61" s="336"/>
    </row>
    <row r="62" spans="3:57" s="41" customFormat="1" ht="20.25">
      <c r="C62" s="337" t="s">
        <v>114</v>
      </c>
      <c r="D62" s="338"/>
      <c r="E62" s="339"/>
      <c r="F62" s="465" t="s">
        <v>177</v>
      </c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466"/>
      <c r="S62" s="467"/>
      <c r="T62" s="457">
        <v>3</v>
      </c>
      <c r="U62" s="355"/>
      <c r="V62" s="355"/>
      <c r="W62" s="464"/>
      <c r="X62" s="344"/>
      <c r="Y62" s="345"/>
      <c r="Z62" s="346">
        <v>3</v>
      </c>
      <c r="AA62" s="468"/>
      <c r="AB62" s="457">
        <v>5</v>
      </c>
      <c r="AC62" s="355"/>
      <c r="AD62" s="352">
        <f t="shared" si="4"/>
        <v>150</v>
      </c>
      <c r="AE62" s="353"/>
      <c r="AF62" s="350">
        <f t="shared" si="5"/>
        <v>10</v>
      </c>
      <c r="AG62" s="354"/>
      <c r="AH62" s="355">
        <v>6</v>
      </c>
      <c r="AI62" s="355"/>
      <c r="AJ62" s="355">
        <v>4</v>
      </c>
      <c r="AK62" s="355"/>
      <c r="AL62" s="355"/>
      <c r="AM62" s="356"/>
      <c r="AN62" s="350">
        <f t="shared" si="6"/>
        <v>140</v>
      </c>
      <c r="AO62" s="351"/>
      <c r="AP62" s="349"/>
      <c r="AQ62" s="355"/>
      <c r="AR62" s="355"/>
      <c r="AS62" s="355"/>
      <c r="AT62" s="355">
        <v>10</v>
      </c>
      <c r="AU62" s="355"/>
      <c r="AV62" s="355"/>
      <c r="AW62" s="355"/>
      <c r="AX62" s="355"/>
      <c r="AY62" s="355"/>
      <c r="AZ62" s="355"/>
      <c r="BA62" s="355"/>
      <c r="BB62" s="355"/>
      <c r="BC62" s="355"/>
      <c r="BD62" s="355"/>
      <c r="BE62" s="464"/>
    </row>
    <row r="63" spans="3:57" s="41" customFormat="1" ht="20.25">
      <c r="C63" s="337" t="s">
        <v>115</v>
      </c>
      <c r="D63" s="338"/>
      <c r="E63" s="339"/>
      <c r="F63" s="340" t="s">
        <v>178</v>
      </c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2"/>
      <c r="T63" s="343"/>
      <c r="U63" s="335"/>
      <c r="V63" s="334">
        <v>3</v>
      </c>
      <c r="W63" s="336"/>
      <c r="X63" s="344"/>
      <c r="Y63" s="345"/>
      <c r="Z63" s="346"/>
      <c r="AA63" s="347"/>
      <c r="AB63" s="348">
        <v>1</v>
      </c>
      <c r="AC63" s="349"/>
      <c r="AD63" s="353">
        <f t="shared" si="4"/>
        <v>30</v>
      </c>
      <c r="AE63" s="447"/>
      <c r="AF63" s="436"/>
      <c r="AG63" s="437"/>
      <c r="AH63" s="438"/>
      <c r="AI63" s="439"/>
      <c r="AJ63" s="438"/>
      <c r="AK63" s="439"/>
      <c r="AL63" s="438"/>
      <c r="AM63" s="440"/>
      <c r="AN63" s="441">
        <f t="shared" si="6"/>
        <v>30</v>
      </c>
      <c r="AO63" s="440"/>
      <c r="AP63" s="343"/>
      <c r="AQ63" s="335"/>
      <c r="AR63" s="334"/>
      <c r="AS63" s="335"/>
      <c r="AT63" s="334"/>
      <c r="AU63" s="335"/>
      <c r="AV63" s="334"/>
      <c r="AW63" s="335"/>
      <c r="AX63" s="334"/>
      <c r="AY63" s="335"/>
      <c r="AZ63" s="334"/>
      <c r="BA63" s="335"/>
      <c r="BB63" s="334"/>
      <c r="BC63" s="335"/>
      <c r="BD63" s="334"/>
      <c r="BE63" s="336"/>
    </row>
    <row r="64" spans="3:57" s="41" customFormat="1" ht="20.25">
      <c r="C64" s="337" t="s">
        <v>116</v>
      </c>
      <c r="D64" s="338"/>
      <c r="E64" s="339"/>
      <c r="F64" s="340" t="s">
        <v>233</v>
      </c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2"/>
      <c r="T64" s="343"/>
      <c r="U64" s="335"/>
      <c r="V64" s="334">
        <v>3.4</v>
      </c>
      <c r="W64" s="336"/>
      <c r="X64" s="344">
        <v>4</v>
      </c>
      <c r="Y64" s="345"/>
      <c r="Z64" s="346">
        <v>3.4</v>
      </c>
      <c r="AA64" s="347"/>
      <c r="AB64" s="348">
        <v>6.5</v>
      </c>
      <c r="AC64" s="349"/>
      <c r="AD64" s="353">
        <f t="shared" si="4"/>
        <v>195</v>
      </c>
      <c r="AE64" s="447"/>
      <c r="AF64" s="441">
        <f>AH64+AJ64+AL64</f>
        <v>18</v>
      </c>
      <c r="AG64" s="439"/>
      <c r="AH64" s="438">
        <v>12</v>
      </c>
      <c r="AI64" s="439"/>
      <c r="AJ64" s="438">
        <v>6</v>
      </c>
      <c r="AK64" s="439"/>
      <c r="AL64" s="438"/>
      <c r="AM64" s="440"/>
      <c r="AN64" s="441">
        <f t="shared" si="6"/>
        <v>177</v>
      </c>
      <c r="AO64" s="440"/>
      <c r="AP64" s="343"/>
      <c r="AQ64" s="335"/>
      <c r="AR64" s="334"/>
      <c r="AS64" s="335"/>
      <c r="AT64" s="334">
        <v>6</v>
      </c>
      <c r="AU64" s="335"/>
      <c r="AV64" s="334">
        <v>12</v>
      </c>
      <c r="AW64" s="335"/>
      <c r="AX64" s="334"/>
      <c r="AY64" s="335"/>
      <c r="AZ64" s="334"/>
      <c r="BA64" s="335"/>
      <c r="BB64" s="334"/>
      <c r="BC64" s="335"/>
      <c r="BD64" s="334"/>
      <c r="BE64" s="336"/>
    </row>
    <row r="65" spans="3:57" s="41" customFormat="1" ht="20.25">
      <c r="C65" s="337" t="s">
        <v>117</v>
      </c>
      <c r="D65" s="338"/>
      <c r="E65" s="339"/>
      <c r="F65" s="340" t="s">
        <v>180</v>
      </c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2"/>
      <c r="T65" s="343">
        <v>4</v>
      </c>
      <c r="U65" s="335"/>
      <c r="V65" s="334">
        <v>3</v>
      </c>
      <c r="W65" s="336"/>
      <c r="X65" s="344">
        <v>3</v>
      </c>
      <c r="Y65" s="345"/>
      <c r="Z65" s="346">
        <v>3.4</v>
      </c>
      <c r="AA65" s="347"/>
      <c r="AB65" s="348">
        <v>8</v>
      </c>
      <c r="AC65" s="349"/>
      <c r="AD65" s="353">
        <f t="shared" si="4"/>
        <v>240</v>
      </c>
      <c r="AE65" s="447"/>
      <c r="AF65" s="436">
        <f>AH65+AJ65+AL65</f>
        <v>28</v>
      </c>
      <c r="AG65" s="437"/>
      <c r="AH65" s="438">
        <v>16</v>
      </c>
      <c r="AI65" s="439"/>
      <c r="AJ65" s="438">
        <v>4</v>
      </c>
      <c r="AK65" s="439"/>
      <c r="AL65" s="438">
        <v>8</v>
      </c>
      <c r="AM65" s="440"/>
      <c r="AN65" s="441">
        <f t="shared" si="6"/>
        <v>212</v>
      </c>
      <c r="AO65" s="440"/>
      <c r="AP65" s="343"/>
      <c r="AQ65" s="335"/>
      <c r="AR65" s="334"/>
      <c r="AS65" s="335"/>
      <c r="AT65" s="334">
        <v>10</v>
      </c>
      <c r="AU65" s="335"/>
      <c r="AV65" s="334">
        <v>18</v>
      </c>
      <c r="AW65" s="335"/>
      <c r="AX65" s="334"/>
      <c r="AY65" s="335"/>
      <c r="AZ65" s="334"/>
      <c r="BA65" s="335"/>
      <c r="BB65" s="334"/>
      <c r="BC65" s="335"/>
      <c r="BD65" s="334"/>
      <c r="BE65" s="336"/>
    </row>
    <row r="66" spans="3:57" s="41" customFormat="1" ht="42" customHeight="1">
      <c r="C66" s="337" t="s">
        <v>118</v>
      </c>
      <c r="D66" s="338"/>
      <c r="E66" s="339"/>
      <c r="F66" s="465" t="s">
        <v>181</v>
      </c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7"/>
      <c r="T66" s="457"/>
      <c r="U66" s="355"/>
      <c r="V66" s="355">
        <v>4</v>
      </c>
      <c r="W66" s="464"/>
      <c r="X66" s="344"/>
      <c r="Y66" s="345"/>
      <c r="Z66" s="346"/>
      <c r="AA66" s="468"/>
      <c r="AB66" s="457">
        <v>1.5</v>
      </c>
      <c r="AC66" s="355"/>
      <c r="AD66" s="352">
        <f t="shared" si="4"/>
        <v>45</v>
      </c>
      <c r="AE66" s="353"/>
      <c r="AF66" s="350"/>
      <c r="AG66" s="354"/>
      <c r="AH66" s="355"/>
      <c r="AI66" s="355"/>
      <c r="AJ66" s="355"/>
      <c r="AK66" s="355"/>
      <c r="AL66" s="355"/>
      <c r="AM66" s="356"/>
      <c r="AN66" s="350">
        <f t="shared" si="6"/>
        <v>45</v>
      </c>
      <c r="AO66" s="351"/>
      <c r="AP66" s="349"/>
      <c r="AQ66" s="355"/>
      <c r="AR66" s="355"/>
      <c r="AS66" s="355"/>
      <c r="AT66" s="355"/>
      <c r="AU66" s="355"/>
      <c r="AV66" s="355"/>
      <c r="AW66" s="355"/>
      <c r="AX66" s="355"/>
      <c r="AY66" s="355"/>
      <c r="AZ66" s="355"/>
      <c r="BA66" s="355"/>
      <c r="BB66" s="355"/>
      <c r="BC66" s="355"/>
      <c r="BD66" s="355"/>
      <c r="BE66" s="464"/>
    </row>
    <row r="67" spans="3:57" s="41" customFormat="1" ht="20.25" customHeight="1">
      <c r="C67" s="337" t="s">
        <v>152</v>
      </c>
      <c r="D67" s="338"/>
      <c r="E67" s="339"/>
      <c r="F67" s="465" t="s">
        <v>182</v>
      </c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7"/>
      <c r="T67" s="457">
        <v>4</v>
      </c>
      <c r="U67" s="355"/>
      <c r="V67" s="355"/>
      <c r="W67" s="464"/>
      <c r="X67" s="344">
        <v>4</v>
      </c>
      <c r="Y67" s="345"/>
      <c r="Z67" s="346">
        <v>4</v>
      </c>
      <c r="AA67" s="468"/>
      <c r="AB67" s="457">
        <v>5</v>
      </c>
      <c r="AC67" s="355"/>
      <c r="AD67" s="352">
        <f t="shared" si="4"/>
        <v>150</v>
      </c>
      <c r="AE67" s="353"/>
      <c r="AF67" s="350">
        <f>AH67+AJ67+AL67</f>
        <v>24</v>
      </c>
      <c r="AG67" s="354"/>
      <c r="AH67" s="355">
        <v>14</v>
      </c>
      <c r="AI67" s="355"/>
      <c r="AJ67" s="355">
        <v>10</v>
      </c>
      <c r="AK67" s="355"/>
      <c r="AL67" s="355"/>
      <c r="AM67" s="356"/>
      <c r="AN67" s="350">
        <f t="shared" si="6"/>
        <v>126</v>
      </c>
      <c r="AO67" s="351"/>
      <c r="AP67" s="349"/>
      <c r="AQ67" s="355"/>
      <c r="AR67" s="355"/>
      <c r="AS67" s="355"/>
      <c r="AT67" s="355"/>
      <c r="AU67" s="355"/>
      <c r="AV67" s="355"/>
      <c r="AW67" s="355"/>
      <c r="AX67" s="355">
        <v>24</v>
      </c>
      <c r="AY67" s="355"/>
      <c r="AZ67" s="355"/>
      <c r="BA67" s="355"/>
      <c r="BB67" s="355"/>
      <c r="BC67" s="355"/>
      <c r="BD67" s="355"/>
      <c r="BE67" s="464"/>
    </row>
    <row r="68" spans="3:57" s="41" customFormat="1" ht="20.25" customHeight="1">
      <c r="C68" s="337" t="s">
        <v>153</v>
      </c>
      <c r="D68" s="338"/>
      <c r="E68" s="339"/>
      <c r="F68" s="340" t="s">
        <v>183</v>
      </c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2"/>
      <c r="T68" s="343">
        <v>4.5</v>
      </c>
      <c r="U68" s="335"/>
      <c r="V68" s="334"/>
      <c r="W68" s="336"/>
      <c r="X68" s="344">
        <v>4.5</v>
      </c>
      <c r="Y68" s="345"/>
      <c r="Z68" s="346">
        <v>4.5</v>
      </c>
      <c r="AA68" s="347"/>
      <c r="AB68" s="348">
        <v>9</v>
      </c>
      <c r="AC68" s="349"/>
      <c r="AD68" s="353">
        <f t="shared" si="4"/>
        <v>270</v>
      </c>
      <c r="AE68" s="447"/>
      <c r="AF68" s="436">
        <f>AH68+AJ68+AL68</f>
        <v>28</v>
      </c>
      <c r="AG68" s="437"/>
      <c r="AH68" s="438">
        <v>18</v>
      </c>
      <c r="AI68" s="439"/>
      <c r="AJ68" s="438">
        <v>10</v>
      </c>
      <c r="AK68" s="439"/>
      <c r="AL68" s="438"/>
      <c r="AM68" s="440"/>
      <c r="AN68" s="441">
        <f t="shared" si="6"/>
        <v>242</v>
      </c>
      <c r="AO68" s="440"/>
      <c r="AP68" s="343"/>
      <c r="AQ68" s="335"/>
      <c r="AR68" s="334"/>
      <c r="AS68" s="335"/>
      <c r="AT68" s="334"/>
      <c r="AU68" s="335"/>
      <c r="AV68" s="334">
        <v>8</v>
      </c>
      <c r="AW68" s="335"/>
      <c r="AX68" s="334">
        <v>20</v>
      </c>
      <c r="AY68" s="335"/>
      <c r="AZ68" s="334"/>
      <c r="BA68" s="335"/>
      <c r="BB68" s="334"/>
      <c r="BC68" s="335"/>
      <c r="BD68" s="334"/>
      <c r="BE68" s="336"/>
    </row>
    <row r="69" spans="3:57" s="41" customFormat="1" ht="20.25" customHeight="1">
      <c r="C69" s="337" t="s">
        <v>154</v>
      </c>
      <c r="D69" s="338"/>
      <c r="E69" s="339"/>
      <c r="F69" s="465" t="s">
        <v>184</v>
      </c>
      <c r="G69" s="466"/>
      <c r="H69" s="466"/>
      <c r="I69" s="466"/>
      <c r="J69" s="466"/>
      <c r="K69" s="466"/>
      <c r="L69" s="466"/>
      <c r="M69" s="466"/>
      <c r="N69" s="466"/>
      <c r="O69" s="466"/>
      <c r="P69" s="466"/>
      <c r="Q69" s="466"/>
      <c r="R69" s="466"/>
      <c r="S69" s="467"/>
      <c r="T69" s="457">
        <v>5</v>
      </c>
      <c r="U69" s="355"/>
      <c r="V69" s="355"/>
      <c r="W69" s="464"/>
      <c r="X69" s="344">
        <v>5</v>
      </c>
      <c r="Y69" s="345"/>
      <c r="Z69" s="346">
        <v>5</v>
      </c>
      <c r="AA69" s="468"/>
      <c r="AB69" s="457">
        <v>5</v>
      </c>
      <c r="AC69" s="355"/>
      <c r="AD69" s="352">
        <f t="shared" si="4"/>
        <v>150</v>
      </c>
      <c r="AE69" s="353"/>
      <c r="AF69" s="350">
        <f>AH69+AJ69+AL69</f>
        <v>24</v>
      </c>
      <c r="AG69" s="354"/>
      <c r="AH69" s="355">
        <v>14</v>
      </c>
      <c r="AI69" s="355"/>
      <c r="AJ69" s="355">
        <v>10</v>
      </c>
      <c r="AK69" s="355"/>
      <c r="AL69" s="355"/>
      <c r="AM69" s="356"/>
      <c r="AN69" s="350">
        <f t="shared" si="6"/>
        <v>126</v>
      </c>
      <c r="AO69" s="351"/>
      <c r="AP69" s="349"/>
      <c r="AQ69" s="355"/>
      <c r="AR69" s="355"/>
      <c r="AS69" s="355"/>
      <c r="AT69" s="355"/>
      <c r="AU69" s="355"/>
      <c r="AV69" s="355"/>
      <c r="AW69" s="355"/>
      <c r="AX69" s="355">
        <v>24</v>
      </c>
      <c r="AY69" s="355"/>
      <c r="AZ69" s="355"/>
      <c r="BA69" s="355"/>
      <c r="BB69" s="355"/>
      <c r="BC69" s="355"/>
      <c r="BD69" s="355"/>
      <c r="BE69" s="464"/>
    </row>
    <row r="70" spans="3:57" s="41" customFormat="1" ht="20.25" customHeight="1">
      <c r="C70" s="337" t="s">
        <v>155</v>
      </c>
      <c r="D70" s="338"/>
      <c r="E70" s="339"/>
      <c r="F70" s="340" t="s">
        <v>185</v>
      </c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2"/>
      <c r="T70" s="343"/>
      <c r="U70" s="335"/>
      <c r="V70" s="334">
        <v>5</v>
      </c>
      <c r="W70" s="336"/>
      <c r="X70" s="344"/>
      <c r="Y70" s="345"/>
      <c r="Z70" s="346">
        <v>5</v>
      </c>
      <c r="AA70" s="347"/>
      <c r="AB70" s="348">
        <v>4</v>
      </c>
      <c r="AC70" s="349"/>
      <c r="AD70" s="353">
        <f t="shared" si="4"/>
        <v>120</v>
      </c>
      <c r="AE70" s="447"/>
      <c r="AF70" s="436">
        <f>AH70+AJ70+AL70</f>
        <v>18</v>
      </c>
      <c r="AG70" s="437"/>
      <c r="AH70" s="438">
        <v>12</v>
      </c>
      <c r="AI70" s="439"/>
      <c r="AJ70" s="438">
        <v>6</v>
      </c>
      <c r="AK70" s="439"/>
      <c r="AL70" s="438"/>
      <c r="AM70" s="440"/>
      <c r="AN70" s="441">
        <f t="shared" si="6"/>
        <v>102</v>
      </c>
      <c r="AO70" s="440"/>
      <c r="AP70" s="343"/>
      <c r="AQ70" s="335"/>
      <c r="AR70" s="334"/>
      <c r="AS70" s="335"/>
      <c r="AT70" s="334"/>
      <c r="AU70" s="335"/>
      <c r="AV70" s="334"/>
      <c r="AW70" s="335"/>
      <c r="AX70" s="334">
        <v>18</v>
      </c>
      <c r="AY70" s="335"/>
      <c r="AZ70" s="334"/>
      <c r="BA70" s="335"/>
      <c r="BB70" s="334"/>
      <c r="BC70" s="335"/>
      <c r="BD70" s="334"/>
      <c r="BE70" s="336"/>
    </row>
    <row r="71" spans="3:57" s="41" customFormat="1" ht="42" customHeight="1">
      <c r="C71" s="337" t="s">
        <v>156</v>
      </c>
      <c r="D71" s="338"/>
      <c r="E71" s="339"/>
      <c r="F71" s="465" t="s">
        <v>224</v>
      </c>
      <c r="G71" s="466"/>
      <c r="H71" s="466"/>
      <c r="I71" s="466"/>
      <c r="J71" s="466"/>
      <c r="K71" s="466"/>
      <c r="L71" s="466"/>
      <c r="M71" s="466"/>
      <c r="N71" s="466"/>
      <c r="O71" s="466"/>
      <c r="P71" s="466"/>
      <c r="Q71" s="466"/>
      <c r="R71" s="466"/>
      <c r="S71" s="467"/>
      <c r="T71" s="457"/>
      <c r="U71" s="355"/>
      <c r="V71" s="355">
        <v>5</v>
      </c>
      <c r="W71" s="464"/>
      <c r="X71" s="344"/>
      <c r="Y71" s="345"/>
      <c r="Z71" s="346"/>
      <c r="AA71" s="468"/>
      <c r="AB71" s="457">
        <v>1.5</v>
      </c>
      <c r="AC71" s="355"/>
      <c r="AD71" s="352">
        <f t="shared" si="4"/>
        <v>45</v>
      </c>
      <c r="AE71" s="353"/>
      <c r="AF71" s="350"/>
      <c r="AG71" s="354"/>
      <c r="AH71" s="355"/>
      <c r="AI71" s="355"/>
      <c r="AJ71" s="355"/>
      <c r="AK71" s="355"/>
      <c r="AL71" s="355"/>
      <c r="AM71" s="356"/>
      <c r="AN71" s="350">
        <f t="shared" si="6"/>
        <v>45</v>
      </c>
      <c r="AO71" s="351"/>
      <c r="AP71" s="349"/>
      <c r="AQ71" s="355"/>
      <c r="AR71" s="355"/>
      <c r="AS71" s="355"/>
      <c r="AT71" s="355"/>
      <c r="AU71" s="355"/>
      <c r="AV71" s="355"/>
      <c r="AW71" s="355"/>
      <c r="AX71" s="355"/>
      <c r="AY71" s="355"/>
      <c r="AZ71" s="355"/>
      <c r="BA71" s="355"/>
      <c r="BB71" s="355"/>
      <c r="BC71" s="355"/>
      <c r="BD71" s="355"/>
      <c r="BE71" s="464"/>
    </row>
    <row r="72" spans="3:57" s="41" customFormat="1" ht="42" customHeight="1">
      <c r="C72" s="337" t="s">
        <v>157</v>
      </c>
      <c r="D72" s="338"/>
      <c r="E72" s="339"/>
      <c r="F72" s="465" t="s">
        <v>348</v>
      </c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466"/>
      <c r="R72" s="466"/>
      <c r="S72" s="467"/>
      <c r="T72" s="457">
        <v>6</v>
      </c>
      <c r="U72" s="355"/>
      <c r="V72" s="355"/>
      <c r="W72" s="464"/>
      <c r="X72" s="344"/>
      <c r="Y72" s="345"/>
      <c r="Z72" s="346">
        <v>6</v>
      </c>
      <c r="AA72" s="468"/>
      <c r="AB72" s="457">
        <v>6.5</v>
      </c>
      <c r="AC72" s="355"/>
      <c r="AD72" s="352">
        <f t="shared" si="4"/>
        <v>195</v>
      </c>
      <c r="AE72" s="353"/>
      <c r="AF72" s="350">
        <f>AH72+AJ72+AL72</f>
        <v>30</v>
      </c>
      <c r="AG72" s="354"/>
      <c r="AH72" s="355">
        <v>18</v>
      </c>
      <c r="AI72" s="355"/>
      <c r="AJ72" s="355">
        <v>12</v>
      </c>
      <c r="AK72" s="355"/>
      <c r="AL72" s="355"/>
      <c r="AM72" s="356"/>
      <c r="AN72" s="350">
        <f t="shared" si="6"/>
        <v>165</v>
      </c>
      <c r="AO72" s="351"/>
      <c r="AP72" s="349"/>
      <c r="AQ72" s="355"/>
      <c r="AR72" s="355"/>
      <c r="AS72" s="355"/>
      <c r="AT72" s="355"/>
      <c r="AU72" s="355"/>
      <c r="AV72" s="355"/>
      <c r="AW72" s="355"/>
      <c r="AX72" s="355"/>
      <c r="AY72" s="355"/>
      <c r="AZ72" s="355">
        <v>30</v>
      </c>
      <c r="BA72" s="355"/>
      <c r="BB72" s="355"/>
      <c r="BC72" s="355"/>
      <c r="BD72" s="355"/>
      <c r="BE72" s="464"/>
    </row>
    <row r="73" spans="3:57" s="41" customFormat="1" ht="39.75" customHeight="1">
      <c r="C73" s="337" t="s">
        <v>158</v>
      </c>
      <c r="D73" s="338"/>
      <c r="E73" s="339"/>
      <c r="F73" s="465" t="s">
        <v>349</v>
      </c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7"/>
      <c r="T73" s="457"/>
      <c r="U73" s="355"/>
      <c r="V73" s="355">
        <v>6</v>
      </c>
      <c r="W73" s="464"/>
      <c r="X73" s="344"/>
      <c r="Y73" s="345"/>
      <c r="Z73" s="346"/>
      <c r="AA73" s="468"/>
      <c r="AB73" s="457">
        <v>1</v>
      </c>
      <c r="AC73" s="355"/>
      <c r="AD73" s="352">
        <f t="shared" si="4"/>
        <v>30</v>
      </c>
      <c r="AE73" s="353"/>
      <c r="AF73" s="350"/>
      <c r="AG73" s="354"/>
      <c r="AH73" s="355"/>
      <c r="AI73" s="355"/>
      <c r="AJ73" s="355"/>
      <c r="AK73" s="355"/>
      <c r="AL73" s="355"/>
      <c r="AM73" s="356"/>
      <c r="AN73" s="350">
        <f t="shared" si="6"/>
        <v>30</v>
      </c>
      <c r="AO73" s="351"/>
      <c r="AP73" s="349"/>
      <c r="AQ73" s="355"/>
      <c r="AR73" s="355"/>
      <c r="AS73" s="355"/>
      <c r="AT73" s="355"/>
      <c r="AU73" s="355"/>
      <c r="AV73" s="355"/>
      <c r="AW73" s="355"/>
      <c r="AX73" s="355"/>
      <c r="AY73" s="355"/>
      <c r="AZ73" s="355"/>
      <c r="BA73" s="355"/>
      <c r="BB73" s="355"/>
      <c r="BC73" s="355"/>
      <c r="BD73" s="355"/>
      <c r="BE73" s="464"/>
    </row>
    <row r="74" spans="3:57" s="41" customFormat="1" ht="20.25" customHeight="1">
      <c r="C74" s="337" t="s">
        <v>159</v>
      </c>
      <c r="D74" s="338"/>
      <c r="E74" s="339"/>
      <c r="F74" s="340" t="s">
        <v>186</v>
      </c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2"/>
      <c r="T74" s="343">
        <v>6.7</v>
      </c>
      <c r="U74" s="335"/>
      <c r="V74" s="334"/>
      <c r="W74" s="336"/>
      <c r="X74" s="344">
        <v>6</v>
      </c>
      <c r="Y74" s="345"/>
      <c r="Z74" s="346">
        <v>6.7</v>
      </c>
      <c r="AA74" s="347"/>
      <c r="AB74" s="348">
        <v>10</v>
      </c>
      <c r="AC74" s="349"/>
      <c r="AD74" s="353">
        <f t="shared" si="4"/>
        <v>300</v>
      </c>
      <c r="AE74" s="447"/>
      <c r="AF74" s="436">
        <f>AH74+AJ74+AL74</f>
        <v>38</v>
      </c>
      <c r="AG74" s="437"/>
      <c r="AH74" s="438">
        <v>22</v>
      </c>
      <c r="AI74" s="439"/>
      <c r="AJ74" s="438"/>
      <c r="AK74" s="439"/>
      <c r="AL74" s="438">
        <v>16</v>
      </c>
      <c r="AM74" s="440"/>
      <c r="AN74" s="441">
        <f t="shared" si="6"/>
        <v>262</v>
      </c>
      <c r="AO74" s="440"/>
      <c r="AP74" s="343"/>
      <c r="AQ74" s="335"/>
      <c r="AR74" s="334"/>
      <c r="AS74" s="335"/>
      <c r="AT74" s="334"/>
      <c r="AU74" s="335"/>
      <c r="AV74" s="334"/>
      <c r="AW74" s="335"/>
      <c r="AX74" s="334"/>
      <c r="AY74" s="335"/>
      <c r="AZ74" s="334">
        <v>22</v>
      </c>
      <c r="BA74" s="335"/>
      <c r="BB74" s="334">
        <v>16</v>
      </c>
      <c r="BC74" s="335"/>
      <c r="BD74" s="334"/>
      <c r="BE74" s="336"/>
    </row>
    <row r="75" spans="3:57" s="41" customFormat="1" ht="20.25" customHeight="1">
      <c r="C75" s="337" t="s">
        <v>160</v>
      </c>
      <c r="D75" s="338"/>
      <c r="E75" s="339"/>
      <c r="F75" s="465" t="s">
        <v>187</v>
      </c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466"/>
      <c r="S75" s="467"/>
      <c r="T75" s="457"/>
      <c r="U75" s="355"/>
      <c r="V75" s="355">
        <v>7</v>
      </c>
      <c r="W75" s="464"/>
      <c r="X75" s="344"/>
      <c r="Y75" s="345"/>
      <c r="Z75" s="346"/>
      <c r="AA75" s="468"/>
      <c r="AB75" s="457">
        <v>1</v>
      </c>
      <c r="AC75" s="355"/>
      <c r="AD75" s="352">
        <f t="shared" si="4"/>
        <v>30</v>
      </c>
      <c r="AE75" s="353"/>
      <c r="AF75" s="350"/>
      <c r="AG75" s="354"/>
      <c r="AH75" s="355"/>
      <c r="AI75" s="355"/>
      <c r="AJ75" s="355"/>
      <c r="AK75" s="355"/>
      <c r="AL75" s="355"/>
      <c r="AM75" s="356"/>
      <c r="AN75" s="350">
        <f t="shared" si="6"/>
        <v>30</v>
      </c>
      <c r="AO75" s="351"/>
      <c r="AP75" s="349"/>
      <c r="AQ75" s="355"/>
      <c r="AR75" s="355"/>
      <c r="AS75" s="355"/>
      <c r="AT75" s="355"/>
      <c r="AU75" s="355"/>
      <c r="AV75" s="355"/>
      <c r="AW75" s="355"/>
      <c r="AX75" s="355"/>
      <c r="AY75" s="355"/>
      <c r="AZ75" s="355"/>
      <c r="BA75" s="355"/>
      <c r="BB75" s="355"/>
      <c r="BC75" s="355"/>
      <c r="BD75" s="355"/>
      <c r="BE75" s="464"/>
    </row>
    <row r="76" spans="3:57" s="41" customFormat="1" ht="20.25" customHeight="1">
      <c r="C76" s="337" t="s">
        <v>161</v>
      </c>
      <c r="D76" s="338"/>
      <c r="E76" s="339"/>
      <c r="F76" s="340" t="s">
        <v>188</v>
      </c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2"/>
      <c r="T76" s="343">
        <v>7</v>
      </c>
      <c r="U76" s="335"/>
      <c r="V76" s="334"/>
      <c r="W76" s="336"/>
      <c r="X76" s="344"/>
      <c r="Y76" s="345"/>
      <c r="Z76" s="346">
        <v>7</v>
      </c>
      <c r="AA76" s="347"/>
      <c r="AB76" s="348">
        <v>6.5</v>
      </c>
      <c r="AC76" s="349"/>
      <c r="AD76" s="353">
        <f t="shared" si="4"/>
        <v>195</v>
      </c>
      <c r="AE76" s="447"/>
      <c r="AF76" s="436">
        <f>AH76+AJ76+AL76</f>
        <v>26</v>
      </c>
      <c r="AG76" s="437"/>
      <c r="AH76" s="438">
        <v>16</v>
      </c>
      <c r="AI76" s="439"/>
      <c r="AJ76" s="438">
        <v>4</v>
      </c>
      <c r="AK76" s="439"/>
      <c r="AL76" s="438">
        <v>6</v>
      </c>
      <c r="AM76" s="440"/>
      <c r="AN76" s="441">
        <f t="shared" si="6"/>
        <v>169</v>
      </c>
      <c r="AO76" s="440"/>
      <c r="AP76" s="343"/>
      <c r="AQ76" s="335"/>
      <c r="AR76" s="334"/>
      <c r="AS76" s="335"/>
      <c r="AT76" s="334"/>
      <c r="AU76" s="335"/>
      <c r="AV76" s="334"/>
      <c r="AW76" s="335"/>
      <c r="AX76" s="334"/>
      <c r="AY76" s="335"/>
      <c r="AZ76" s="334"/>
      <c r="BA76" s="335"/>
      <c r="BB76" s="334">
        <v>26</v>
      </c>
      <c r="BC76" s="335"/>
      <c r="BD76" s="334"/>
      <c r="BE76" s="336"/>
    </row>
    <row r="77" spans="3:57" s="41" customFormat="1" ht="42" customHeight="1">
      <c r="C77" s="337" t="s">
        <v>162</v>
      </c>
      <c r="D77" s="338"/>
      <c r="E77" s="339"/>
      <c r="F77" s="465" t="s">
        <v>189</v>
      </c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7"/>
      <c r="T77" s="457"/>
      <c r="U77" s="355"/>
      <c r="V77" s="355">
        <v>8</v>
      </c>
      <c r="W77" s="464"/>
      <c r="X77" s="344"/>
      <c r="Y77" s="345"/>
      <c r="Z77" s="346"/>
      <c r="AA77" s="468"/>
      <c r="AB77" s="457">
        <v>1</v>
      </c>
      <c r="AC77" s="355"/>
      <c r="AD77" s="352">
        <f t="shared" si="4"/>
        <v>30</v>
      </c>
      <c r="AE77" s="353"/>
      <c r="AF77" s="350"/>
      <c r="AG77" s="354"/>
      <c r="AH77" s="355"/>
      <c r="AI77" s="355"/>
      <c r="AJ77" s="355"/>
      <c r="AK77" s="355"/>
      <c r="AL77" s="355"/>
      <c r="AM77" s="356"/>
      <c r="AN77" s="350">
        <f t="shared" si="6"/>
        <v>30</v>
      </c>
      <c r="AO77" s="351"/>
      <c r="AP77" s="349"/>
      <c r="AQ77" s="355"/>
      <c r="AR77" s="355"/>
      <c r="AS77" s="355"/>
      <c r="AT77" s="355"/>
      <c r="AU77" s="355"/>
      <c r="AV77" s="355"/>
      <c r="AW77" s="355"/>
      <c r="AX77" s="355"/>
      <c r="AY77" s="355"/>
      <c r="AZ77" s="355"/>
      <c r="BA77" s="355"/>
      <c r="BB77" s="355"/>
      <c r="BC77" s="355"/>
      <c r="BD77" s="355"/>
      <c r="BE77" s="464"/>
    </row>
    <row r="78" spans="3:57" s="37" customFormat="1" ht="20.25" customHeight="1">
      <c r="C78" s="337" t="s">
        <v>163</v>
      </c>
      <c r="D78" s="338"/>
      <c r="E78" s="339"/>
      <c r="F78" s="458" t="s">
        <v>190</v>
      </c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60"/>
      <c r="T78" s="461">
        <v>8</v>
      </c>
      <c r="U78" s="462"/>
      <c r="V78" s="462"/>
      <c r="W78" s="463"/>
      <c r="X78" s="461">
        <v>8</v>
      </c>
      <c r="Y78" s="462"/>
      <c r="Z78" s="462">
        <v>8</v>
      </c>
      <c r="AA78" s="434"/>
      <c r="AB78" s="450">
        <v>3.5</v>
      </c>
      <c r="AC78" s="451"/>
      <c r="AD78" s="352">
        <f t="shared" si="4"/>
        <v>105</v>
      </c>
      <c r="AE78" s="353"/>
      <c r="AF78" s="350">
        <f>AH78+AJ78+AL78</f>
        <v>10</v>
      </c>
      <c r="AG78" s="354"/>
      <c r="AH78" s="452">
        <v>6</v>
      </c>
      <c r="AI78" s="452"/>
      <c r="AJ78" s="452">
        <v>4</v>
      </c>
      <c r="AK78" s="452"/>
      <c r="AL78" s="452"/>
      <c r="AM78" s="438"/>
      <c r="AN78" s="350">
        <f t="shared" si="6"/>
        <v>95</v>
      </c>
      <c r="AO78" s="351"/>
      <c r="AP78" s="442"/>
      <c r="AQ78" s="435"/>
      <c r="AR78" s="434"/>
      <c r="AS78" s="435"/>
      <c r="AT78" s="434"/>
      <c r="AU78" s="435"/>
      <c r="AV78" s="434"/>
      <c r="AW78" s="435"/>
      <c r="AX78" s="434"/>
      <c r="AY78" s="435"/>
      <c r="AZ78" s="434"/>
      <c r="BA78" s="435"/>
      <c r="BB78" s="434"/>
      <c r="BC78" s="435"/>
      <c r="BD78" s="434">
        <v>10</v>
      </c>
      <c r="BE78" s="446"/>
    </row>
    <row r="79" spans="3:57" s="41" customFormat="1" ht="20.25" customHeight="1">
      <c r="C79" s="337" t="s">
        <v>164</v>
      </c>
      <c r="D79" s="338"/>
      <c r="E79" s="339"/>
      <c r="F79" s="465" t="s">
        <v>191</v>
      </c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7"/>
      <c r="T79" s="457"/>
      <c r="U79" s="355"/>
      <c r="V79" s="355">
        <v>8</v>
      </c>
      <c r="W79" s="464"/>
      <c r="X79" s="344"/>
      <c r="Y79" s="345"/>
      <c r="Z79" s="346"/>
      <c r="AA79" s="468"/>
      <c r="AB79" s="457">
        <v>6</v>
      </c>
      <c r="AC79" s="355"/>
      <c r="AD79" s="352">
        <f t="shared" si="4"/>
        <v>180</v>
      </c>
      <c r="AE79" s="353"/>
      <c r="AF79" s="350"/>
      <c r="AG79" s="354"/>
      <c r="AH79" s="355"/>
      <c r="AI79" s="355"/>
      <c r="AJ79" s="355"/>
      <c r="AK79" s="355"/>
      <c r="AL79" s="355"/>
      <c r="AM79" s="356"/>
      <c r="AN79" s="455">
        <f t="shared" si="6"/>
        <v>180</v>
      </c>
      <c r="AO79" s="456"/>
      <c r="AP79" s="349"/>
      <c r="AQ79" s="355"/>
      <c r="AR79" s="355"/>
      <c r="AS79" s="355"/>
      <c r="AT79" s="355"/>
      <c r="AU79" s="355"/>
      <c r="AV79" s="355"/>
      <c r="AW79" s="355"/>
      <c r="AX79" s="355"/>
      <c r="AY79" s="355"/>
      <c r="AZ79" s="355"/>
      <c r="BA79" s="355"/>
      <c r="BB79" s="355"/>
      <c r="BC79" s="355"/>
      <c r="BD79" s="324" t="s">
        <v>99</v>
      </c>
      <c r="BE79" s="326"/>
    </row>
    <row r="80" spans="3:57" s="41" customFormat="1" ht="21" thickBot="1">
      <c r="C80" s="337" t="s">
        <v>165</v>
      </c>
      <c r="D80" s="338"/>
      <c r="E80" s="339"/>
      <c r="F80" s="443" t="s">
        <v>4</v>
      </c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  <c r="R80" s="444"/>
      <c r="S80" s="445"/>
      <c r="T80" s="442"/>
      <c r="U80" s="435"/>
      <c r="V80" s="434"/>
      <c r="W80" s="446"/>
      <c r="X80" s="344"/>
      <c r="Y80" s="345"/>
      <c r="Z80" s="346"/>
      <c r="AA80" s="347"/>
      <c r="AB80" s="442">
        <v>6</v>
      </c>
      <c r="AC80" s="435"/>
      <c r="AD80" s="353">
        <f t="shared" si="4"/>
        <v>180</v>
      </c>
      <c r="AE80" s="447"/>
      <c r="AF80" s="436"/>
      <c r="AG80" s="437"/>
      <c r="AH80" s="438"/>
      <c r="AI80" s="439"/>
      <c r="AJ80" s="438"/>
      <c r="AK80" s="439"/>
      <c r="AL80" s="438"/>
      <c r="AM80" s="440"/>
      <c r="AN80" s="441">
        <f t="shared" si="6"/>
        <v>180</v>
      </c>
      <c r="AO80" s="440"/>
      <c r="AP80" s="442"/>
      <c r="AQ80" s="435"/>
      <c r="AR80" s="434"/>
      <c r="AS80" s="435"/>
      <c r="AT80" s="434"/>
      <c r="AU80" s="435"/>
      <c r="AV80" s="434"/>
      <c r="AW80" s="435"/>
      <c r="AX80" s="434"/>
      <c r="AY80" s="435"/>
      <c r="AZ80" s="434"/>
      <c r="BA80" s="435"/>
      <c r="BB80" s="434"/>
      <c r="BC80" s="435"/>
      <c r="BD80" s="427" t="s">
        <v>99</v>
      </c>
      <c r="BE80" s="428"/>
    </row>
    <row r="81" spans="3:57" s="38" customFormat="1" ht="21" thickBot="1">
      <c r="C81" s="376" t="s">
        <v>138</v>
      </c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8"/>
      <c r="T81" s="379">
        <f>COUNTA(T57:U80)+3</f>
        <v>13</v>
      </c>
      <c r="U81" s="380"/>
      <c r="V81" s="379">
        <f>COUNTA(V57:W80)</f>
        <v>14</v>
      </c>
      <c r="W81" s="380"/>
      <c r="X81" s="379">
        <f>COUNTA(X57:Y80)+1</f>
        <v>13</v>
      </c>
      <c r="Y81" s="380"/>
      <c r="Z81" s="379">
        <f>COUNTA(Z57:AA80)</f>
        <v>16</v>
      </c>
      <c r="AA81" s="380"/>
      <c r="AB81" s="373">
        <f>SUM(AB57:AC80)</f>
        <v>113</v>
      </c>
      <c r="AC81" s="396"/>
      <c r="AD81" s="392">
        <f>SUM(AD57:AE80)</f>
        <v>3390</v>
      </c>
      <c r="AE81" s="945"/>
      <c r="AF81" s="392">
        <f>SUM(AF57:AG80)</f>
        <v>312</v>
      </c>
      <c r="AG81" s="945"/>
      <c r="AH81" s="392">
        <f>SUM(AH57:AI80)</f>
        <v>190</v>
      </c>
      <c r="AI81" s="945"/>
      <c r="AJ81" s="392">
        <f>SUM(AJ57:AK80)</f>
        <v>92</v>
      </c>
      <c r="AK81" s="945"/>
      <c r="AL81" s="392">
        <f>SUM(AL57:AM80)</f>
        <v>30</v>
      </c>
      <c r="AM81" s="945"/>
      <c r="AN81" s="392">
        <f>SUM(AN57:AO80)</f>
        <v>3078</v>
      </c>
      <c r="AO81" s="945"/>
      <c r="AP81" s="475">
        <f>SUM(AP57:AP80)</f>
        <v>10</v>
      </c>
      <c r="AQ81" s="493"/>
      <c r="AR81" s="475">
        <f>SUM(AR57:AR80)</f>
        <v>30</v>
      </c>
      <c r="AS81" s="493"/>
      <c r="AT81" s="475">
        <f>SUM(AT57:AT80)</f>
        <v>44</v>
      </c>
      <c r="AU81" s="493"/>
      <c r="AV81" s="475">
        <f>SUM(AV57:AV80)</f>
        <v>38</v>
      </c>
      <c r="AW81" s="493"/>
      <c r="AX81" s="475">
        <f>SUM(AX57:AX80)</f>
        <v>86</v>
      </c>
      <c r="AY81" s="493"/>
      <c r="AZ81" s="475">
        <f>SUM(AZ57:AZ80)</f>
        <v>52</v>
      </c>
      <c r="BA81" s="493"/>
      <c r="BB81" s="475">
        <f>SUM(BB57:BB80)</f>
        <v>42</v>
      </c>
      <c r="BC81" s="493"/>
      <c r="BD81" s="475">
        <f>SUM(BD57:BD80)</f>
        <v>10</v>
      </c>
      <c r="BE81" s="493"/>
    </row>
    <row r="82" spans="3:57" s="38" customFormat="1" ht="21" thickBot="1">
      <c r="C82" s="376" t="s">
        <v>139</v>
      </c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8"/>
      <c r="T82" s="1053">
        <f>T81+T55</f>
        <v>19</v>
      </c>
      <c r="U82" s="493"/>
      <c r="V82" s="1053">
        <f>V81+V55</f>
        <v>27</v>
      </c>
      <c r="W82" s="493"/>
      <c r="X82" s="1053">
        <f>X81+X55</f>
        <v>22</v>
      </c>
      <c r="Y82" s="493"/>
      <c r="Z82" s="1053">
        <f>Z81+Z55</f>
        <v>34</v>
      </c>
      <c r="AA82" s="493"/>
      <c r="AB82" s="371">
        <f>AB81+AB55</f>
        <v>180</v>
      </c>
      <c r="AC82" s="372"/>
      <c r="AD82" s="1053">
        <f>AD81+AD55</f>
        <v>5400</v>
      </c>
      <c r="AE82" s="493"/>
      <c r="AF82" s="1053">
        <f>AF81+AF55</f>
        <v>520</v>
      </c>
      <c r="AG82" s="493"/>
      <c r="AH82" s="1053">
        <f>AH81+AH55</f>
        <v>284</v>
      </c>
      <c r="AI82" s="493"/>
      <c r="AJ82" s="1053">
        <f>AJ81+AJ55</f>
        <v>198</v>
      </c>
      <c r="AK82" s="493"/>
      <c r="AL82" s="1053">
        <f>AL81+AL55</f>
        <v>38</v>
      </c>
      <c r="AM82" s="493"/>
      <c r="AN82" s="1053">
        <f>AN81+AN55</f>
        <v>4880</v>
      </c>
      <c r="AO82" s="493"/>
      <c r="AP82" s="1053">
        <f>AP81+AP55</f>
        <v>76</v>
      </c>
      <c r="AQ82" s="493"/>
      <c r="AR82" s="1053">
        <f>AR81+AR55</f>
        <v>80</v>
      </c>
      <c r="AS82" s="493"/>
      <c r="AT82" s="1053">
        <f>AT81+AT55</f>
        <v>72</v>
      </c>
      <c r="AU82" s="493"/>
      <c r="AV82" s="1053">
        <f>AV81+AV55</f>
        <v>54</v>
      </c>
      <c r="AW82" s="493"/>
      <c r="AX82" s="1053">
        <f>AX81+AX55</f>
        <v>100</v>
      </c>
      <c r="AY82" s="493"/>
      <c r="AZ82" s="1053">
        <f>AZ81+AZ55</f>
        <v>58</v>
      </c>
      <c r="BA82" s="493"/>
      <c r="BB82" s="1053">
        <f>BB81+BB55</f>
        <v>68</v>
      </c>
      <c r="BC82" s="493"/>
      <c r="BD82" s="1053">
        <f>BD81+BD55</f>
        <v>14</v>
      </c>
      <c r="BE82" s="493"/>
    </row>
    <row r="83" spans="3:57" s="205" customFormat="1" ht="21" customHeight="1" thickBot="1">
      <c r="C83" s="392" t="s">
        <v>192</v>
      </c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1054"/>
      <c r="U83" s="1054"/>
      <c r="V83" s="1054"/>
      <c r="W83" s="1054"/>
      <c r="X83" s="393"/>
      <c r="Y83" s="393"/>
      <c r="Z83" s="393"/>
      <c r="AA83" s="393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054"/>
      <c r="AL83" s="1054"/>
      <c r="AM83" s="1054"/>
      <c r="AN83" s="1054"/>
      <c r="AO83" s="1054"/>
      <c r="AP83" s="393"/>
      <c r="AQ83" s="393"/>
      <c r="AR83" s="393"/>
      <c r="AS83" s="393"/>
      <c r="AT83" s="393"/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945"/>
    </row>
    <row r="84" spans="3:57" s="205" customFormat="1" ht="21" thickBot="1">
      <c r="C84" s="392" t="s">
        <v>193</v>
      </c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1054"/>
      <c r="U84" s="1054"/>
      <c r="V84" s="1054"/>
      <c r="W84" s="1054"/>
      <c r="X84" s="393"/>
      <c r="Y84" s="393"/>
      <c r="Z84" s="393"/>
      <c r="AA84" s="393"/>
      <c r="AB84" s="1054"/>
      <c r="AC84" s="1054"/>
      <c r="AD84" s="1054"/>
      <c r="AE84" s="1054"/>
      <c r="AF84" s="1054"/>
      <c r="AG84" s="1054"/>
      <c r="AH84" s="1054"/>
      <c r="AI84" s="1054"/>
      <c r="AJ84" s="1054"/>
      <c r="AK84" s="1054"/>
      <c r="AL84" s="1054"/>
      <c r="AM84" s="1054"/>
      <c r="AN84" s="1054"/>
      <c r="AO84" s="1054"/>
      <c r="AP84" s="393"/>
      <c r="AQ84" s="393"/>
      <c r="AR84" s="393"/>
      <c r="AS84" s="393"/>
      <c r="AT84" s="393"/>
      <c r="AU84" s="393"/>
      <c r="AV84" s="393"/>
      <c r="AW84" s="393"/>
      <c r="AX84" s="393"/>
      <c r="AY84" s="393"/>
      <c r="AZ84" s="393"/>
      <c r="BA84" s="393"/>
      <c r="BB84" s="393"/>
      <c r="BC84" s="393"/>
      <c r="BD84" s="393"/>
      <c r="BE84" s="945"/>
    </row>
    <row r="85" spans="3:57" s="40" customFormat="1" ht="20.25" customHeight="1">
      <c r="C85" s="416" t="s">
        <v>194</v>
      </c>
      <c r="D85" s="417"/>
      <c r="E85" s="417"/>
      <c r="F85" s="418" t="s">
        <v>238</v>
      </c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20"/>
      <c r="T85" s="397"/>
      <c r="U85" s="398"/>
      <c r="V85" s="399">
        <v>3</v>
      </c>
      <c r="W85" s="400"/>
      <c r="X85" s="421"/>
      <c r="Y85" s="422"/>
      <c r="Z85" s="448">
        <v>2</v>
      </c>
      <c r="AA85" s="449"/>
      <c r="AB85" s="777">
        <v>2</v>
      </c>
      <c r="AC85" s="404"/>
      <c r="AD85" s="386">
        <f>AB85*30</f>
        <v>60</v>
      </c>
      <c r="AE85" s="387"/>
      <c r="AF85" s="423">
        <f>AH85+AJ85+AL85</f>
        <v>8</v>
      </c>
      <c r="AG85" s="424"/>
      <c r="AH85" s="404">
        <v>6</v>
      </c>
      <c r="AI85" s="404"/>
      <c r="AJ85" s="404">
        <v>2</v>
      </c>
      <c r="AK85" s="404"/>
      <c r="AL85" s="404"/>
      <c r="AM85" s="407"/>
      <c r="AN85" s="408">
        <f>AD85-AF85</f>
        <v>52</v>
      </c>
      <c r="AO85" s="409"/>
      <c r="AP85" s="401"/>
      <c r="AQ85" s="402"/>
      <c r="AR85" s="403"/>
      <c r="AS85" s="402"/>
      <c r="AT85" s="403">
        <v>8</v>
      </c>
      <c r="AU85" s="402"/>
      <c r="AV85" s="403"/>
      <c r="AW85" s="402"/>
      <c r="AX85" s="403"/>
      <c r="AY85" s="402"/>
      <c r="AZ85" s="403"/>
      <c r="BA85" s="402"/>
      <c r="BB85" s="403"/>
      <c r="BC85" s="402"/>
      <c r="BD85" s="403"/>
      <c r="BE85" s="411"/>
    </row>
    <row r="86" spans="3:57" s="39" customFormat="1" ht="21" customHeight="1" thickBot="1">
      <c r="C86" s="316" t="s">
        <v>195</v>
      </c>
      <c r="D86" s="317"/>
      <c r="E86" s="317"/>
      <c r="F86" s="544" t="s">
        <v>239</v>
      </c>
      <c r="G86" s="545"/>
      <c r="H86" s="545"/>
      <c r="I86" s="545"/>
      <c r="J86" s="545"/>
      <c r="K86" s="545"/>
      <c r="L86" s="545"/>
      <c r="M86" s="545"/>
      <c r="N86" s="545"/>
      <c r="O86" s="545"/>
      <c r="P86" s="545"/>
      <c r="Q86" s="545"/>
      <c r="R86" s="545"/>
      <c r="S86" s="546"/>
      <c r="T86" s="548"/>
      <c r="U86" s="549"/>
      <c r="V86" s="550">
        <v>4</v>
      </c>
      <c r="W86" s="551"/>
      <c r="X86" s="552"/>
      <c r="Y86" s="553"/>
      <c r="Z86" s="554">
        <v>3</v>
      </c>
      <c r="AA86" s="555"/>
      <c r="AB86" s="321">
        <v>2</v>
      </c>
      <c r="AC86" s="303"/>
      <c r="AD86" s="310">
        <f>AB86*30</f>
        <v>60</v>
      </c>
      <c r="AE86" s="311"/>
      <c r="AF86" s="329">
        <f>AH86+AJ86+AL86</f>
        <v>8</v>
      </c>
      <c r="AG86" s="385"/>
      <c r="AH86" s="303">
        <v>6</v>
      </c>
      <c r="AI86" s="303"/>
      <c r="AJ86" s="303">
        <v>2</v>
      </c>
      <c r="AK86" s="303"/>
      <c r="AL86" s="303"/>
      <c r="AM86" s="322"/>
      <c r="AN86" s="547">
        <f>AD86-AF86</f>
        <v>52</v>
      </c>
      <c r="AO86" s="315"/>
      <c r="AP86" s="453"/>
      <c r="AQ86" s="454"/>
      <c r="AR86" s="492"/>
      <c r="AS86" s="454"/>
      <c r="AT86" s="492"/>
      <c r="AU86" s="454"/>
      <c r="AV86" s="492">
        <v>8</v>
      </c>
      <c r="AW86" s="454"/>
      <c r="AX86" s="492"/>
      <c r="AY86" s="454"/>
      <c r="AZ86" s="492"/>
      <c r="BA86" s="454"/>
      <c r="BB86" s="492"/>
      <c r="BC86" s="454"/>
      <c r="BD86" s="324"/>
      <c r="BE86" s="326"/>
    </row>
    <row r="87" spans="3:57" s="38" customFormat="1" ht="21" customHeight="1" thickBot="1">
      <c r="C87" s="376" t="s">
        <v>94</v>
      </c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8"/>
      <c r="T87" s="379"/>
      <c r="U87" s="380"/>
      <c r="V87" s="379">
        <f>COUNTA(V85:W86)</f>
        <v>2</v>
      </c>
      <c r="W87" s="380"/>
      <c r="X87" s="379">
        <f>COUNTA(X85:Y86)</f>
        <v>0</v>
      </c>
      <c r="Y87" s="380"/>
      <c r="Z87" s="379">
        <f>COUNTA(Z85:AA86)</f>
        <v>2</v>
      </c>
      <c r="AA87" s="380"/>
      <c r="AB87" s="774">
        <f>SUM(AB85:AC86)</f>
        <v>4</v>
      </c>
      <c r="AC87" s="775"/>
      <c r="AD87" s="542">
        <f>SUM(AD85:AE86)</f>
        <v>120</v>
      </c>
      <c r="AE87" s="543"/>
      <c r="AF87" s="542">
        <f>SUM(AF85:AG86)</f>
        <v>16</v>
      </c>
      <c r="AG87" s="543"/>
      <c r="AH87" s="542">
        <f>SUM(AH85:AI86)</f>
        <v>12</v>
      </c>
      <c r="AI87" s="543"/>
      <c r="AJ87" s="542">
        <f>SUM(AJ85:AK86)</f>
        <v>4</v>
      </c>
      <c r="AK87" s="543"/>
      <c r="AL87" s="542">
        <f>SUM(AL85:AM86)</f>
        <v>0</v>
      </c>
      <c r="AM87" s="776"/>
      <c r="AN87" s="542">
        <f>SUM(AN85:AO86)</f>
        <v>104</v>
      </c>
      <c r="AO87" s="543"/>
      <c r="AP87" s="542"/>
      <c r="AQ87" s="543"/>
      <c r="AR87" s="542"/>
      <c r="AS87" s="543"/>
      <c r="AT87" s="542">
        <f>SUM(AT85:AU86)</f>
        <v>8</v>
      </c>
      <c r="AU87" s="543"/>
      <c r="AV87" s="542">
        <f>SUM(AV85:AW86)</f>
        <v>8</v>
      </c>
      <c r="AW87" s="543"/>
      <c r="AX87" s="542"/>
      <c r="AY87" s="543"/>
      <c r="AZ87" s="542"/>
      <c r="BA87" s="543"/>
      <c r="BB87" s="542"/>
      <c r="BC87" s="543"/>
      <c r="BD87" s="542"/>
      <c r="BE87" s="776"/>
    </row>
    <row r="88" spans="3:57" s="205" customFormat="1" ht="21" thickBot="1">
      <c r="C88" s="381" t="s">
        <v>196</v>
      </c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2"/>
      <c r="AC88" s="382"/>
      <c r="AD88" s="382"/>
      <c r="AE88" s="382"/>
      <c r="AF88" s="383"/>
      <c r="AG88" s="383"/>
      <c r="AH88" s="383"/>
      <c r="AI88" s="383"/>
      <c r="AJ88" s="383"/>
      <c r="AK88" s="383"/>
      <c r="AL88" s="383"/>
      <c r="AM88" s="383"/>
      <c r="AN88" s="382"/>
      <c r="AO88" s="382"/>
      <c r="AP88" s="382"/>
      <c r="AQ88" s="382"/>
      <c r="AR88" s="382"/>
      <c r="AS88" s="382"/>
      <c r="AT88" s="382"/>
      <c r="AU88" s="382"/>
      <c r="AV88" s="382"/>
      <c r="AW88" s="382"/>
      <c r="AX88" s="382"/>
      <c r="AY88" s="382"/>
      <c r="AZ88" s="382"/>
      <c r="BA88" s="382"/>
      <c r="BB88" s="382"/>
      <c r="BC88" s="382"/>
      <c r="BD88" s="382"/>
      <c r="BE88" s="384"/>
    </row>
    <row r="89" spans="3:57" s="39" customFormat="1" ht="20.25">
      <c r="C89" s="316" t="s">
        <v>119</v>
      </c>
      <c r="D89" s="317"/>
      <c r="E89" s="318"/>
      <c r="F89" s="331" t="s">
        <v>204</v>
      </c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3"/>
      <c r="T89" s="307"/>
      <c r="U89" s="301"/>
      <c r="V89" s="300">
        <v>5</v>
      </c>
      <c r="W89" s="302"/>
      <c r="X89" s="388">
        <v>5</v>
      </c>
      <c r="Y89" s="389"/>
      <c r="Z89" s="390">
        <v>5</v>
      </c>
      <c r="AA89" s="391"/>
      <c r="AB89" s="321">
        <v>4</v>
      </c>
      <c r="AC89" s="303"/>
      <c r="AD89" s="352">
        <f aca="true" t="shared" si="7" ref="AD89:AD102">AB89*30</f>
        <v>120</v>
      </c>
      <c r="AE89" s="353"/>
      <c r="AF89" s="312">
        <f aca="true" t="shared" si="8" ref="AF89:AF102">AH89+AJ89+AL89</f>
        <v>10</v>
      </c>
      <c r="AG89" s="313"/>
      <c r="AH89" s="303">
        <v>6</v>
      </c>
      <c r="AI89" s="303"/>
      <c r="AJ89" s="303">
        <v>4</v>
      </c>
      <c r="AK89" s="303"/>
      <c r="AL89" s="303"/>
      <c r="AM89" s="322"/>
      <c r="AN89" s="305">
        <f aca="true" t="shared" si="9" ref="AN89:AN102">AD89-AF89</f>
        <v>110</v>
      </c>
      <c r="AO89" s="306"/>
      <c r="AP89" s="328"/>
      <c r="AQ89" s="325"/>
      <c r="AR89" s="324"/>
      <c r="AS89" s="325"/>
      <c r="AT89" s="324"/>
      <c r="AU89" s="325"/>
      <c r="AV89" s="324"/>
      <c r="AW89" s="325"/>
      <c r="AX89" s="324">
        <v>10</v>
      </c>
      <c r="AY89" s="325"/>
      <c r="AZ89" s="324"/>
      <c r="BA89" s="325"/>
      <c r="BB89" s="324"/>
      <c r="BC89" s="325"/>
      <c r="BD89" s="324"/>
      <c r="BE89" s="326"/>
    </row>
    <row r="90" spans="3:57" s="205" customFormat="1" ht="20.25">
      <c r="C90" s="316" t="s">
        <v>120</v>
      </c>
      <c r="D90" s="317"/>
      <c r="E90" s="318"/>
      <c r="F90" s="331" t="s">
        <v>205</v>
      </c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3"/>
      <c r="T90" s="321"/>
      <c r="U90" s="303"/>
      <c r="V90" s="303">
        <v>5</v>
      </c>
      <c r="W90" s="322"/>
      <c r="X90" s="321">
        <v>5</v>
      </c>
      <c r="Y90" s="303"/>
      <c r="Z90" s="303">
        <v>5</v>
      </c>
      <c r="AA90" s="300"/>
      <c r="AB90" s="308">
        <v>4</v>
      </c>
      <c r="AC90" s="309"/>
      <c r="AD90" s="352">
        <f t="shared" si="7"/>
        <v>120</v>
      </c>
      <c r="AE90" s="353"/>
      <c r="AF90" s="329">
        <f t="shared" si="8"/>
        <v>10</v>
      </c>
      <c r="AG90" s="385"/>
      <c r="AH90" s="1055">
        <v>6</v>
      </c>
      <c r="AI90" s="1055"/>
      <c r="AJ90" s="1055">
        <v>4</v>
      </c>
      <c r="AK90" s="1055"/>
      <c r="AL90" s="314"/>
      <c r="AM90" s="315"/>
      <c r="AN90" s="329">
        <f t="shared" si="9"/>
        <v>110</v>
      </c>
      <c r="AO90" s="330"/>
      <c r="AP90" s="307"/>
      <c r="AQ90" s="301"/>
      <c r="AR90" s="300"/>
      <c r="AS90" s="301"/>
      <c r="AT90" s="300"/>
      <c r="AU90" s="301"/>
      <c r="AV90" s="300"/>
      <c r="AW90" s="301"/>
      <c r="AX90" s="300">
        <v>10</v>
      </c>
      <c r="AY90" s="301"/>
      <c r="AZ90" s="300"/>
      <c r="BA90" s="301"/>
      <c r="BB90" s="300"/>
      <c r="BC90" s="301"/>
      <c r="BD90" s="300"/>
      <c r="BE90" s="302"/>
    </row>
    <row r="91" spans="3:57" s="205" customFormat="1" ht="20.25">
      <c r="C91" s="316" t="s">
        <v>121</v>
      </c>
      <c r="D91" s="317"/>
      <c r="E91" s="318"/>
      <c r="F91" s="319" t="s">
        <v>206</v>
      </c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1"/>
      <c r="U91" s="303"/>
      <c r="V91" s="303">
        <v>5</v>
      </c>
      <c r="W91" s="322"/>
      <c r="X91" s="321">
        <v>5</v>
      </c>
      <c r="Y91" s="303"/>
      <c r="Z91" s="303">
        <v>5</v>
      </c>
      <c r="AA91" s="300"/>
      <c r="AB91" s="308">
        <v>4</v>
      </c>
      <c r="AC91" s="309"/>
      <c r="AD91" s="352">
        <f t="shared" si="7"/>
        <v>120</v>
      </c>
      <c r="AE91" s="353"/>
      <c r="AF91" s="312">
        <f t="shared" si="8"/>
        <v>10</v>
      </c>
      <c r="AG91" s="313"/>
      <c r="AH91" s="303">
        <v>6</v>
      </c>
      <c r="AI91" s="303"/>
      <c r="AJ91" s="1055">
        <v>4</v>
      </c>
      <c r="AK91" s="1055"/>
      <c r="AL91" s="314"/>
      <c r="AM91" s="315"/>
      <c r="AN91" s="305">
        <f t="shared" si="9"/>
        <v>110</v>
      </c>
      <c r="AO91" s="306"/>
      <c r="AP91" s="307"/>
      <c r="AQ91" s="301"/>
      <c r="AR91" s="300"/>
      <c r="AS91" s="301"/>
      <c r="AT91" s="300"/>
      <c r="AU91" s="301"/>
      <c r="AV91" s="300"/>
      <c r="AW91" s="301"/>
      <c r="AX91" s="300">
        <v>10</v>
      </c>
      <c r="AY91" s="301"/>
      <c r="AZ91" s="300"/>
      <c r="BA91" s="301"/>
      <c r="BB91" s="300"/>
      <c r="BC91" s="301"/>
      <c r="BD91" s="300"/>
      <c r="BE91" s="302"/>
    </row>
    <row r="92" spans="3:57" s="205" customFormat="1" ht="20.25">
      <c r="C92" s="316" t="s">
        <v>122</v>
      </c>
      <c r="D92" s="317"/>
      <c r="E92" s="318"/>
      <c r="F92" s="331" t="s">
        <v>207</v>
      </c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3"/>
      <c r="T92" s="321"/>
      <c r="U92" s="303"/>
      <c r="V92" s="303">
        <v>5</v>
      </c>
      <c r="W92" s="322"/>
      <c r="X92" s="321">
        <v>5</v>
      </c>
      <c r="Y92" s="303"/>
      <c r="Z92" s="303">
        <v>5</v>
      </c>
      <c r="AA92" s="300"/>
      <c r="AB92" s="308">
        <v>4</v>
      </c>
      <c r="AC92" s="309"/>
      <c r="AD92" s="352">
        <f t="shared" si="7"/>
        <v>120</v>
      </c>
      <c r="AE92" s="353"/>
      <c r="AF92" s="329">
        <f t="shared" si="8"/>
        <v>10</v>
      </c>
      <c r="AG92" s="385"/>
      <c r="AH92" s="1055">
        <v>6</v>
      </c>
      <c r="AI92" s="1055"/>
      <c r="AJ92" s="1055">
        <v>4</v>
      </c>
      <c r="AK92" s="1055"/>
      <c r="AL92" s="314"/>
      <c r="AM92" s="315"/>
      <c r="AN92" s="329">
        <f t="shared" si="9"/>
        <v>110</v>
      </c>
      <c r="AO92" s="330"/>
      <c r="AP92" s="307"/>
      <c r="AQ92" s="301"/>
      <c r="AR92" s="300"/>
      <c r="AS92" s="301"/>
      <c r="AT92" s="300"/>
      <c r="AU92" s="301"/>
      <c r="AV92" s="300"/>
      <c r="AW92" s="301"/>
      <c r="AX92" s="300">
        <v>10</v>
      </c>
      <c r="AY92" s="301"/>
      <c r="AZ92" s="300"/>
      <c r="BA92" s="301"/>
      <c r="BB92" s="300"/>
      <c r="BC92" s="301"/>
      <c r="BD92" s="300"/>
      <c r="BE92" s="302"/>
    </row>
    <row r="93" spans="3:57" s="205" customFormat="1" ht="20.25">
      <c r="C93" s="316" t="s">
        <v>123</v>
      </c>
      <c r="D93" s="317"/>
      <c r="E93" s="318"/>
      <c r="F93" s="319" t="s">
        <v>208</v>
      </c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1"/>
      <c r="U93" s="303"/>
      <c r="V93" s="303">
        <v>5</v>
      </c>
      <c r="W93" s="322"/>
      <c r="X93" s="321">
        <v>5</v>
      </c>
      <c r="Y93" s="303"/>
      <c r="Z93" s="303">
        <v>5</v>
      </c>
      <c r="AA93" s="300"/>
      <c r="AB93" s="308">
        <v>4</v>
      </c>
      <c r="AC93" s="309"/>
      <c r="AD93" s="352">
        <f t="shared" si="7"/>
        <v>120</v>
      </c>
      <c r="AE93" s="353"/>
      <c r="AF93" s="312">
        <f t="shared" si="8"/>
        <v>10</v>
      </c>
      <c r="AG93" s="313"/>
      <c r="AH93" s="303">
        <v>6</v>
      </c>
      <c r="AI93" s="303"/>
      <c r="AJ93" s="1055">
        <v>4</v>
      </c>
      <c r="AK93" s="1055"/>
      <c r="AL93" s="314"/>
      <c r="AM93" s="315"/>
      <c r="AN93" s="305">
        <f t="shared" si="9"/>
        <v>110</v>
      </c>
      <c r="AO93" s="306"/>
      <c r="AP93" s="307"/>
      <c r="AQ93" s="301"/>
      <c r="AR93" s="300"/>
      <c r="AS93" s="301"/>
      <c r="AT93" s="300"/>
      <c r="AU93" s="301"/>
      <c r="AV93" s="300"/>
      <c r="AW93" s="301"/>
      <c r="AX93" s="300">
        <v>10</v>
      </c>
      <c r="AY93" s="301"/>
      <c r="AZ93" s="300"/>
      <c r="BA93" s="301"/>
      <c r="BB93" s="300"/>
      <c r="BC93" s="301"/>
      <c r="BD93" s="300"/>
      <c r="BE93" s="302"/>
    </row>
    <row r="94" spans="3:57" s="39" customFormat="1" ht="20.25">
      <c r="C94" s="316" t="s">
        <v>124</v>
      </c>
      <c r="D94" s="317"/>
      <c r="E94" s="318"/>
      <c r="F94" s="331" t="s">
        <v>209</v>
      </c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3"/>
      <c r="T94" s="796"/>
      <c r="U94" s="797"/>
      <c r="V94" s="794">
        <v>6</v>
      </c>
      <c r="W94" s="795"/>
      <c r="X94" s="388">
        <v>6</v>
      </c>
      <c r="Y94" s="389"/>
      <c r="Z94" s="390">
        <v>6</v>
      </c>
      <c r="AA94" s="391"/>
      <c r="AB94" s="321">
        <v>4</v>
      </c>
      <c r="AC94" s="303"/>
      <c r="AD94" s="352">
        <f t="shared" si="7"/>
        <v>120</v>
      </c>
      <c r="AE94" s="353"/>
      <c r="AF94" s="329">
        <f t="shared" si="8"/>
        <v>10</v>
      </c>
      <c r="AG94" s="385"/>
      <c r="AH94" s="1055">
        <v>6</v>
      </c>
      <c r="AI94" s="1055"/>
      <c r="AJ94" s="303">
        <v>4</v>
      </c>
      <c r="AK94" s="303"/>
      <c r="AL94" s="303"/>
      <c r="AM94" s="322"/>
      <c r="AN94" s="329">
        <f t="shared" si="9"/>
        <v>110</v>
      </c>
      <c r="AO94" s="330"/>
      <c r="AP94" s="328"/>
      <c r="AQ94" s="325"/>
      <c r="AR94" s="324"/>
      <c r="AS94" s="325"/>
      <c r="AT94" s="324"/>
      <c r="AU94" s="325"/>
      <c r="AV94" s="324"/>
      <c r="AW94" s="325"/>
      <c r="AX94" s="324"/>
      <c r="AY94" s="325"/>
      <c r="AZ94" s="300">
        <v>10</v>
      </c>
      <c r="BA94" s="301"/>
      <c r="BB94" s="324"/>
      <c r="BC94" s="325"/>
      <c r="BD94" s="324"/>
      <c r="BE94" s="326"/>
    </row>
    <row r="95" spans="3:57" s="205" customFormat="1" ht="20.25">
      <c r="C95" s="316" t="s">
        <v>125</v>
      </c>
      <c r="D95" s="317"/>
      <c r="E95" s="318"/>
      <c r="F95" s="319" t="s">
        <v>218</v>
      </c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1"/>
      <c r="U95" s="303"/>
      <c r="V95" s="303">
        <v>6</v>
      </c>
      <c r="W95" s="322"/>
      <c r="X95" s="321">
        <v>6</v>
      </c>
      <c r="Y95" s="303"/>
      <c r="Z95" s="303">
        <v>6</v>
      </c>
      <c r="AA95" s="300"/>
      <c r="AB95" s="308">
        <v>4</v>
      </c>
      <c r="AC95" s="309"/>
      <c r="AD95" s="352">
        <f t="shared" si="7"/>
        <v>120</v>
      </c>
      <c r="AE95" s="353"/>
      <c r="AF95" s="312">
        <f t="shared" si="8"/>
        <v>10</v>
      </c>
      <c r="AG95" s="313"/>
      <c r="AH95" s="303">
        <v>6</v>
      </c>
      <c r="AI95" s="303"/>
      <c r="AJ95" s="1055">
        <v>4</v>
      </c>
      <c r="AK95" s="1055"/>
      <c r="AL95" s="314"/>
      <c r="AM95" s="315"/>
      <c r="AN95" s="305">
        <f t="shared" si="9"/>
        <v>110</v>
      </c>
      <c r="AO95" s="306"/>
      <c r="AP95" s="307"/>
      <c r="AQ95" s="301"/>
      <c r="AR95" s="300"/>
      <c r="AS95" s="301"/>
      <c r="AT95" s="300"/>
      <c r="AU95" s="301"/>
      <c r="AV95" s="300"/>
      <c r="AW95" s="301"/>
      <c r="AX95" s="300"/>
      <c r="AY95" s="301"/>
      <c r="AZ95" s="300">
        <v>10</v>
      </c>
      <c r="BA95" s="301"/>
      <c r="BB95" s="300"/>
      <c r="BC95" s="301"/>
      <c r="BD95" s="300"/>
      <c r="BE95" s="302"/>
    </row>
    <row r="96" spans="3:57" s="205" customFormat="1" ht="20.25">
      <c r="C96" s="316" t="s">
        <v>197</v>
      </c>
      <c r="D96" s="317"/>
      <c r="E96" s="318"/>
      <c r="F96" s="319" t="s">
        <v>210</v>
      </c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1"/>
      <c r="U96" s="303"/>
      <c r="V96" s="303">
        <v>6</v>
      </c>
      <c r="W96" s="322"/>
      <c r="X96" s="321">
        <v>6</v>
      </c>
      <c r="Y96" s="303"/>
      <c r="Z96" s="303">
        <v>6</v>
      </c>
      <c r="AA96" s="300"/>
      <c r="AB96" s="308">
        <v>4</v>
      </c>
      <c r="AC96" s="309"/>
      <c r="AD96" s="352">
        <f t="shared" si="7"/>
        <v>120</v>
      </c>
      <c r="AE96" s="353"/>
      <c r="AF96" s="312">
        <f t="shared" si="8"/>
        <v>10</v>
      </c>
      <c r="AG96" s="313"/>
      <c r="AH96" s="1055">
        <v>6</v>
      </c>
      <c r="AI96" s="1055"/>
      <c r="AJ96" s="1055">
        <v>4</v>
      </c>
      <c r="AK96" s="1055"/>
      <c r="AL96" s="314"/>
      <c r="AM96" s="315"/>
      <c r="AN96" s="305">
        <f t="shared" si="9"/>
        <v>110</v>
      </c>
      <c r="AO96" s="306"/>
      <c r="AP96" s="307"/>
      <c r="AQ96" s="301"/>
      <c r="AR96" s="300"/>
      <c r="AS96" s="301"/>
      <c r="AT96" s="300"/>
      <c r="AU96" s="301"/>
      <c r="AV96" s="300"/>
      <c r="AW96" s="301"/>
      <c r="AX96" s="300"/>
      <c r="AY96" s="301"/>
      <c r="AZ96" s="300">
        <v>10</v>
      </c>
      <c r="BA96" s="301"/>
      <c r="BB96" s="300"/>
      <c r="BC96" s="301"/>
      <c r="BD96" s="300"/>
      <c r="BE96" s="302"/>
    </row>
    <row r="97" spans="3:57" s="205" customFormat="1" ht="20.25">
      <c r="C97" s="316" t="s">
        <v>198</v>
      </c>
      <c r="D97" s="317"/>
      <c r="E97" s="318"/>
      <c r="F97" s="319" t="s">
        <v>211</v>
      </c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1"/>
      <c r="U97" s="303"/>
      <c r="V97" s="303">
        <v>6</v>
      </c>
      <c r="W97" s="322"/>
      <c r="X97" s="321">
        <v>6</v>
      </c>
      <c r="Y97" s="303"/>
      <c r="Z97" s="303">
        <v>6</v>
      </c>
      <c r="AA97" s="300"/>
      <c r="AB97" s="308">
        <v>4</v>
      </c>
      <c r="AC97" s="309"/>
      <c r="AD97" s="352">
        <f t="shared" si="7"/>
        <v>120</v>
      </c>
      <c r="AE97" s="353"/>
      <c r="AF97" s="312">
        <f t="shared" si="8"/>
        <v>10</v>
      </c>
      <c r="AG97" s="313"/>
      <c r="AH97" s="303">
        <v>6</v>
      </c>
      <c r="AI97" s="303"/>
      <c r="AJ97" s="1055">
        <v>4</v>
      </c>
      <c r="AK97" s="1055"/>
      <c r="AL97" s="314"/>
      <c r="AM97" s="315"/>
      <c r="AN97" s="305">
        <f t="shared" si="9"/>
        <v>110</v>
      </c>
      <c r="AO97" s="306"/>
      <c r="AP97" s="307"/>
      <c r="AQ97" s="301"/>
      <c r="AR97" s="300"/>
      <c r="AS97" s="301"/>
      <c r="AT97" s="300"/>
      <c r="AU97" s="301"/>
      <c r="AV97" s="300"/>
      <c r="AW97" s="301"/>
      <c r="AX97" s="300"/>
      <c r="AY97" s="301"/>
      <c r="AZ97" s="300">
        <v>10</v>
      </c>
      <c r="BA97" s="301"/>
      <c r="BB97" s="300"/>
      <c r="BC97" s="301"/>
      <c r="BD97" s="300"/>
      <c r="BE97" s="302"/>
    </row>
    <row r="98" spans="3:57" s="205" customFormat="1" ht="20.25">
      <c r="C98" s="316" t="s">
        <v>199</v>
      </c>
      <c r="D98" s="317"/>
      <c r="E98" s="318"/>
      <c r="F98" s="319" t="s">
        <v>212</v>
      </c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1"/>
      <c r="U98" s="303"/>
      <c r="V98" s="303">
        <v>7</v>
      </c>
      <c r="W98" s="322"/>
      <c r="X98" s="321">
        <v>7</v>
      </c>
      <c r="Y98" s="303"/>
      <c r="Z98" s="303">
        <v>7</v>
      </c>
      <c r="AA98" s="300"/>
      <c r="AB98" s="308">
        <v>4</v>
      </c>
      <c r="AC98" s="309"/>
      <c r="AD98" s="352">
        <f t="shared" si="7"/>
        <v>120</v>
      </c>
      <c r="AE98" s="353"/>
      <c r="AF98" s="312">
        <f t="shared" si="8"/>
        <v>10</v>
      </c>
      <c r="AG98" s="313"/>
      <c r="AH98" s="1055">
        <v>6</v>
      </c>
      <c r="AI98" s="1055"/>
      <c r="AJ98" s="1055">
        <v>4</v>
      </c>
      <c r="AK98" s="1055"/>
      <c r="AL98" s="314"/>
      <c r="AM98" s="315"/>
      <c r="AN98" s="305">
        <f t="shared" si="9"/>
        <v>110</v>
      </c>
      <c r="AO98" s="306"/>
      <c r="AP98" s="307"/>
      <c r="AQ98" s="301"/>
      <c r="AR98" s="300"/>
      <c r="AS98" s="301"/>
      <c r="AT98" s="300"/>
      <c r="AU98" s="301"/>
      <c r="AV98" s="300"/>
      <c r="AW98" s="301"/>
      <c r="AX98" s="300"/>
      <c r="AY98" s="301"/>
      <c r="AZ98" s="300"/>
      <c r="BA98" s="301"/>
      <c r="BB98" s="300">
        <v>10</v>
      </c>
      <c r="BC98" s="301"/>
      <c r="BD98" s="300"/>
      <c r="BE98" s="302"/>
    </row>
    <row r="99" spans="3:57" s="205" customFormat="1" ht="20.25">
      <c r="C99" s="316" t="s">
        <v>200</v>
      </c>
      <c r="D99" s="317"/>
      <c r="E99" s="318"/>
      <c r="F99" s="319" t="s">
        <v>213</v>
      </c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1"/>
      <c r="U99" s="303"/>
      <c r="V99" s="303">
        <v>7</v>
      </c>
      <c r="W99" s="322"/>
      <c r="X99" s="321">
        <v>7</v>
      </c>
      <c r="Y99" s="303"/>
      <c r="Z99" s="303">
        <v>7</v>
      </c>
      <c r="AA99" s="300"/>
      <c r="AB99" s="308">
        <v>4</v>
      </c>
      <c r="AC99" s="309"/>
      <c r="AD99" s="352">
        <f t="shared" si="7"/>
        <v>120</v>
      </c>
      <c r="AE99" s="353"/>
      <c r="AF99" s="312">
        <f t="shared" si="8"/>
        <v>10</v>
      </c>
      <c r="AG99" s="313"/>
      <c r="AH99" s="303">
        <v>6</v>
      </c>
      <c r="AI99" s="303"/>
      <c r="AJ99" s="1055">
        <v>4</v>
      </c>
      <c r="AK99" s="1055"/>
      <c r="AL99" s="314"/>
      <c r="AM99" s="315"/>
      <c r="AN99" s="305">
        <f t="shared" si="9"/>
        <v>110</v>
      </c>
      <c r="AO99" s="306"/>
      <c r="AP99" s="307"/>
      <c r="AQ99" s="301"/>
      <c r="AR99" s="300"/>
      <c r="AS99" s="301"/>
      <c r="AT99" s="300"/>
      <c r="AU99" s="301"/>
      <c r="AV99" s="300"/>
      <c r="AW99" s="301"/>
      <c r="AX99" s="300"/>
      <c r="AY99" s="301"/>
      <c r="AZ99" s="300"/>
      <c r="BA99" s="301"/>
      <c r="BB99" s="300">
        <v>10</v>
      </c>
      <c r="BC99" s="301"/>
      <c r="BD99" s="300"/>
      <c r="BE99" s="302"/>
    </row>
    <row r="100" spans="3:57" s="205" customFormat="1" ht="20.25">
      <c r="C100" s="316" t="s">
        <v>201</v>
      </c>
      <c r="D100" s="317"/>
      <c r="E100" s="318"/>
      <c r="F100" s="319" t="s">
        <v>214</v>
      </c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1"/>
      <c r="U100" s="303"/>
      <c r="V100" s="303">
        <v>8</v>
      </c>
      <c r="W100" s="322"/>
      <c r="X100" s="321">
        <v>8</v>
      </c>
      <c r="Y100" s="303"/>
      <c r="Z100" s="303">
        <v>8</v>
      </c>
      <c r="AA100" s="300"/>
      <c r="AB100" s="308">
        <v>4</v>
      </c>
      <c r="AC100" s="309"/>
      <c r="AD100" s="352">
        <f t="shared" si="7"/>
        <v>120</v>
      </c>
      <c r="AE100" s="353"/>
      <c r="AF100" s="312">
        <f t="shared" si="8"/>
        <v>10</v>
      </c>
      <c r="AG100" s="313"/>
      <c r="AH100" s="1055">
        <v>6</v>
      </c>
      <c r="AI100" s="1055"/>
      <c r="AJ100" s="1055">
        <v>4</v>
      </c>
      <c r="AK100" s="1055"/>
      <c r="AL100" s="314"/>
      <c r="AM100" s="315"/>
      <c r="AN100" s="305">
        <f t="shared" si="9"/>
        <v>110</v>
      </c>
      <c r="AO100" s="306"/>
      <c r="AP100" s="307"/>
      <c r="AQ100" s="301"/>
      <c r="AR100" s="300"/>
      <c r="AS100" s="301"/>
      <c r="AT100" s="300"/>
      <c r="AU100" s="301"/>
      <c r="AV100" s="300"/>
      <c r="AW100" s="301"/>
      <c r="AX100" s="300"/>
      <c r="AY100" s="301"/>
      <c r="AZ100" s="300"/>
      <c r="BA100" s="301"/>
      <c r="BB100" s="300"/>
      <c r="BC100" s="301"/>
      <c r="BD100" s="300">
        <v>10</v>
      </c>
      <c r="BE100" s="302"/>
    </row>
    <row r="101" spans="3:57" s="205" customFormat="1" ht="20.25">
      <c r="C101" s="316" t="s">
        <v>202</v>
      </c>
      <c r="D101" s="317"/>
      <c r="E101" s="318"/>
      <c r="F101" s="319" t="s">
        <v>215</v>
      </c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1"/>
      <c r="U101" s="303"/>
      <c r="V101" s="303">
        <v>8</v>
      </c>
      <c r="W101" s="322"/>
      <c r="X101" s="321">
        <v>8</v>
      </c>
      <c r="Y101" s="303"/>
      <c r="Z101" s="303">
        <v>8</v>
      </c>
      <c r="AA101" s="300"/>
      <c r="AB101" s="308">
        <v>4</v>
      </c>
      <c r="AC101" s="309"/>
      <c r="AD101" s="352">
        <f t="shared" si="7"/>
        <v>120</v>
      </c>
      <c r="AE101" s="353"/>
      <c r="AF101" s="312">
        <f t="shared" si="8"/>
        <v>10</v>
      </c>
      <c r="AG101" s="313"/>
      <c r="AH101" s="303">
        <v>6</v>
      </c>
      <c r="AI101" s="303"/>
      <c r="AJ101" s="1055">
        <v>4</v>
      </c>
      <c r="AK101" s="1055"/>
      <c r="AL101" s="314"/>
      <c r="AM101" s="315"/>
      <c r="AN101" s="305">
        <f t="shared" si="9"/>
        <v>110</v>
      </c>
      <c r="AO101" s="306"/>
      <c r="AP101" s="307"/>
      <c r="AQ101" s="301"/>
      <c r="AR101" s="300"/>
      <c r="AS101" s="301"/>
      <c r="AT101" s="300"/>
      <c r="AU101" s="301"/>
      <c r="AV101" s="300"/>
      <c r="AW101" s="301"/>
      <c r="AX101" s="300"/>
      <c r="AY101" s="301"/>
      <c r="AZ101" s="300"/>
      <c r="BA101" s="301"/>
      <c r="BB101" s="300"/>
      <c r="BC101" s="301"/>
      <c r="BD101" s="300">
        <v>10</v>
      </c>
      <c r="BE101" s="302"/>
    </row>
    <row r="102" spans="3:57" s="205" customFormat="1" ht="21" thickBot="1">
      <c r="C102" s="316" t="s">
        <v>203</v>
      </c>
      <c r="D102" s="317"/>
      <c r="E102" s="318"/>
      <c r="F102" s="319" t="s">
        <v>216</v>
      </c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1"/>
      <c r="U102" s="303"/>
      <c r="V102" s="303">
        <v>8</v>
      </c>
      <c r="W102" s="322"/>
      <c r="X102" s="321">
        <v>8</v>
      </c>
      <c r="Y102" s="303"/>
      <c r="Z102" s="303">
        <v>8</v>
      </c>
      <c r="AA102" s="300"/>
      <c r="AB102" s="308">
        <v>4</v>
      </c>
      <c r="AC102" s="309"/>
      <c r="AD102" s="352">
        <f t="shared" si="7"/>
        <v>120</v>
      </c>
      <c r="AE102" s="353"/>
      <c r="AF102" s="312">
        <f t="shared" si="8"/>
        <v>10</v>
      </c>
      <c r="AG102" s="313"/>
      <c r="AH102" s="1055">
        <v>6</v>
      </c>
      <c r="AI102" s="1055"/>
      <c r="AJ102" s="1055">
        <v>4</v>
      </c>
      <c r="AK102" s="1055"/>
      <c r="AL102" s="314"/>
      <c r="AM102" s="315"/>
      <c r="AN102" s="305">
        <f t="shared" si="9"/>
        <v>110</v>
      </c>
      <c r="AO102" s="306"/>
      <c r="AP102" s="307"/>
      <c r="AQ102" s="301"/>
      <c r="AR102" s="300"/>
      <c r="AS102" s="301"/>
      <c r="AT102" s="300"/>
      <c r="AU102" s="301"/>
      <c r="AV102" s="300"/>
      <c r="AW102" s="301"/>
      <c r="AX102" s="300"/>
      <c r="AY102" s="301"/>
      <c r="AZ102" s="300"/>
      <c r="BA102" s="301"/>
      <c r="BB102" s="300"/>
      <c r="BC102" s="301"/>
      <c r="BD102" s="300">
        <v>10</v>
      </c>
      <c r="BE102" s="302"/>
    </row>
    <row r="103" spans="3:57" s="205" customFormat="1" ht="21" thickBot="1">
      <c r="C103" s="376" t="s">
        <v>94</v>
      </c>
      <c r="D103" s="377"/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8"/>
      <c r="T103" s="379">
        <f>COUNTA(T89:U102)</f>
        <v>0</v>
      </c>
      <c r="U103" s="380"/>
      <c r="V103" s="379">
        <f>COUNTA(V89:W102)</f>
        <v>14</v>
      </c>
      <c r="W103" s="380"/>
      <c r="X103" s="379">
        <f>COUNTA(X89:Y102)</f>
        <v>14</v>
      </c>
      <c r="Y103" s="380"/>
      <c r="Z103" s="379">
        <f>COUNTA(Z89:AA102)</f>
        <v>14</v>
      </c>
      <c r="AA103" s="380"/>
      <c r="AB103" s="373">
        <f>SUM(AB89:AC102)</f>
        <v>56</v>
      </c>
      <c r="AC103" s="374"/>
      <c r="AD103" s="373">
        <f>SUM(AD89:AE102)</f>
        <v>1680</v>
      </c>
      <c r="AE103" s="374"/>
      <c r="AF103" s="373">
        <f>SUM(AF89:AG102)</f>
        <v>140</v>
      </c>
      <c r="AG103" s="374"/>
      <c r="AH103" s="373">
        <f>SUM(AH89:AI102)</f>
        <v>84</v>
      </c>
      <c r="AI103" s="374"/>
      <c r="AJ103" s="373">
        <f>SUM(AJ89:AK102)</f>
        <v>56</v>
      </c>
      <c r="AK103" s="374"/>
      <c r="AL103" s="373">
        <f>SUM(AL89:AM102)</f>
        <v>0</v>
      </c>
      <c r="AM103" s="374"/>
      <c r="AN103" s="373">
        <f>SUM(AN89:AO102)</f>
        <v>1540</v>
      </c>
      <c r="AO103" s="396"/>
      <c r="AP103" s="375"/>
      <c r="AQ103" s="369"/>
      <c r="AR103" s="369"/>
      <c r="AS103" s="369"/>
      <c r="AT103" s="369"/>
      <c r="AU103" s="369"/>
      <c r="AV103" s="369"/>
      <c r="AW103" s="369"/>
      <c r="AX103" s="369">
        <f>SUM(AX89:AY102)</f>
        <v>50</v>
      </c>
      <c r="AY103" s="369"/>
      <c r="AZ103" s="369">
        <f>SUM(AZ89:BA102)</f>
        <v>40</v>
      </c>
      <c r="BA103" s="369"/>
      <c r="BB103" s="369">
        <f>SUM(BB89:BC102)</f>
        <v>20</v>
      </c>
      <c r="BC103" s="369"/>
      <c r="BD103" s="369">
        <f>SUM(BD89:BE102)</f>
        <v>30</v>
      </c>
      <c r="BE103" s="370"/>
    </row>
    <row r="104" spans="3:57" s="38" customFormat="1" ht="21" customHeight="1" thickBot="1">
      <c r="C104" s="376" t="s">
        <v>236</v>
      </c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8"/>
      <c r="T104" s="371">
        <f>T103+T87</f>
        <v>0</v>
      </c>
      <c r="U104" s="372"/>
      <c r="V104" s="371">
        <f>V103+V87</f>
        <v>16</v>
      </c>
      <c r="W104" s="372"/>
      <c r="X104" s="371">
        <f>X103+X87</f>
        <v>14</v>
      </c>
      <c r="Y104" s="372"/>
      <c r="Z104" s="371">
        <f>Z103+Z87</f>
        <v>16</v>
      </c>
      <c r="AA104" s="372"/>
      <c r="AB104" s="371">
        <f>AB103+AB87</f>
        <v>60</v>
      </c>
      <c r="AC104" s="372"/>
      <c r="AD104" s="371">
        <f>AD103+AD87</f>
        <v>1800</v>
      </c>
      <c r="AE104" s="372"/>
      <c r="AF104" s="371">
        <f>AF103+AF87</f>
        <v>156</v>
      </c>
      <c r="AG104" s="372"/>
      <c r="AH104" s="371">
        <f>AH103+AH87</f>
        <v>96</v>
      </c>
      <c r="AI104" s="372"/>
      <c r="AJ104" s="371">
        <f>AJ103+AJ87</f>
        <v>60</v>
      </c>
      <c r="AK104" s="372"/>
      <c r="AL104" s="371">
        <f>AL103+AL87</f>
        <v>0</v>
      </c>
      <c r="AM104" s="372"/>
      <c r="AN104" s="371">
        <f>AN103+AN87</f>
        <v>1644</v>
      </c>
      <c r="AO104" s="372"/>
      <c r="AP104" s="368"/>
      <c r="AQ104" s="369"/>
      <c r="AR104" s="369"/>
      <c r="AS104" s="369"/>
      <c r="AT104" s="369">
        <f>AT103+AT87</f>
        <v>8</v>
      </c>
      <c r="AU104" s="369"/>
      <c r="AV104" s="369">
        <f>AV103+AV87</f>
        <v>8</v>
      </c>
      <c r="AW104" s="369"/>
      <c r="AX104" s="369">
        <f>AX103+AX87</f>
        <v>50</v>
      </c>
      <c r="AY104" s="369"/>
      <c r="AZ104" s="369">
        <f>AZ103+AZ87</f>
        <v>40</v>
      </c>
      <c r="BA104" s="369"/>
      <c r="BB104" s="369">
        <f>BB103+BB87</f>
        <v>20</v>
      </c>
      <c r="BC104" s="369"/>
      <c r="BD104" s="369">
        <f>BD103+BD87</f>
        <v>30</v>
      </c>
      <c r="BE104" s="370"/>
    </row>
    <row r="105" spans="3:57" s="205" customFormat="1" ht="21" customHeight="1" thickBot="1">
      <c r="C105" s="392" t="s">
        <v>2</v>
      </c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4">
        <f>T104+T82</f>
        <v>19</v>
      </c>
      <c r="U105" s="372"/>
      <c r="V105" s="394">
        <f>V104+V82</f>
        <v>43</v>
      </c>
      <c r="W105" s="372"/>
      <c r="X105" s="394">
        <f>X104+X82</f>
        <v>36</v>
      </c>
      <c r="Y105" s="372"/>
      <c r="Z105" s="394">
        <f>Z104+Z82</f>
        <v>50</v>
      </c>
      <c r="AA105" s="372"/>
      <c r="AB105" s="371">
        <f>AB104+AB82</f>
        <v>240</v>
      </c>
      <c r="AC105" s="372"/>
      <c r="AD105" s="371">
        <f>AD104+AD82</f>
        <v>7200</v>
      </c>
      <c r="AE105" s="372"/>
      <c r="AF105" s="394">
        <f>AF104+AF82</f>
        <v>676</v>
      </c>
      <c r="AG105" s="372"/>
      <c r="AH105" s="371">
        <f>AH104+AH82</f>
        <v>380</v>
      </c>
      <c r="AI105" s="372"/>
      <c r="AJ105" s="371">
        <f>AJ104+AJ82</f>
        <v>258</v>
      </c>
      <c r="AK105" s="372"/>
      <c r="AL105" s="371">
        <f>AL104+AL82</f>
        <v>38</v>
      </c>
      <c r="AM105" s="372"/>
      <c r="AN105" s="371">
        <f>AN104+AN82</f>
        <v>6524</v>
      </c>
      <c r="AO105" s="372"/>
      <c r="AP105" s="368">
        <f>AP104+AP82</f>
        <v>76</v>
      </c>
      <c r="AQ105" s="369"/>
      <c r="AR105" s="369">
        <f>AR104+AR82</f>
        <v>80</v>
      </c>
      <c r="AS105" s="369"/>
      <c r="AT105" s="369">
        <f>AT104+AT82</f>
        <v>80</v>
      </c>
      <c r="AU105" s="369"/>
      <c r="AV105" s="369">
        <f>AV104+AV82</f>
        <v>62</v>
      </c>
      <c r="AW105" s="369"/>
      <c r="AX105" s="369">
        <f>AX104+AX82</f>
        <v>150</v>
      </c>
      <c r="AY105" s="369"/>
      <c r="AZ105" s="369">
        <f>AZ104+AZ82</f>
        <v>98</v>
      </c>
      <c r="BA105" s="369"/>
      <c r="BB105" s="369">
        <f>BB104+BB82</f>
        <v>88</v>
      </c>
      <c r="BC105" s="369"/>
      <c r="BD105" s="369">
        <f>BD104+BD82</f>
        <v>44</v>
      </c>
      <c r="BE105" s="370"/>
    </row>
    <row r="106" spans="32:57" s="122" customFormat="1" ht="21" customHeight="1" thickBot="1">
      <c r="AF106" s="294" t="s">
        <v>1</v>
      </c>
      <c r="AG106" s="295"/>
      <c r="AH106" s="295"/>
      <c r="AI106" s="295"/>
      <c r="AJ106" s="295"/>
      <c r="AK106" s="295"/>
      <c r="AL106" s="295"/>
      <c r="AM106" s="295"/>
      <c r="AN106" s="295"/>
      <c r="AO106" s="296"/>
      <c r="AP106" s="365">
        <v>3</v>
      </c>
      <c r="AQ106" s="358"/>
      <c r="AR106" s="358">
        <v>3</v>
      </c>
      <c r="AS106" s="358"/>
      <c r="AT106" s="358">
        <v>3</v>
      </c>
      <c r="AU106" s="358"/>
      <c r="AV106" s="358">
        <v>3</v>
      </c>
      <c r="AW106" s="358"/>
      <c r="AX106" s="358">
        <v>1</v>
      </c>
      <c r="AY106" s="358"/>
      <c r="AZ106" s="358">
        <v>2</v>
      </c>
      <c r="BA106" s="358"/>
      <c r="BB106" s="358">
        <v>2</v>
      </c>
      <c r="BC106" s="358"/>
      <c r="BD106" s="358">
        <v>2</v>
      </c>
      <c r="BE106" s="360"/>
    </row>
    <row r="107" spans="32:57" s="123" customFormat="1" ht="21" customHeight="1" thickBot="1">
      <c r="AF107" s="294" t="s">
        <v>0</v>
      </c>
      <c r="AG107" s="295"/>
      <c r="AH107" s="295"/>
      <c r="AI107" s="295"/>
      <c r="AJ107" s="295"/>
      <c r="AK107" s="295"/>
      <c r="AL107" s="295"/>
      <c r="AM107" s="295"/>
      <c r="AN107" s="295"/>
      <c r="AO107" s="296"/>
      <c r="AP107" s="365">
        <v>4</v>
      </c>
      <c r="AQ107" s="358"/>
      <c r="AR107" s="358">
        <v>5</v>
      </c>
      <c r="AS107" s="358"/>
      <c r="AT107" s="358">
        <v>6</v>
      </c>
      <c r="AU107" s="358"/>
      <c r="AV107" s="358">
        <v>6</v>
      </c>
      <c r="AW107" s="358"/>
      <c r="AX107" s="358">
        <v>7</v>
      </c>
      <c r="AY107" s="358"/>
      <c r="AZ107" s="358">
        <v>5</v>
      </c>
      <c r="BA107" s="358"/>
      <c r="BB107" s="358">
        <v>5</v>
      </c>
      <c r="BC107" s="358"/>
      <c r="BD107" s="358">
        <v>5</v>
      </c>
      <c r="BE107" s="360"/>
    </row>
    <row r="108" spans="32:57" s="37" customFormat="1" ht="21" customHeight="1" thickBot="1">
      <c r="AF108" s="294" t="s">
        <v>231</v>
      </c>
      <c r="AG108" s="295"/>
      <c r="AH108" s="295"/>
      <c r="AI108" s="295"/>
      <c r="AJ108" s="295"/>
      <c r="AK108" s="295"/>
      <c r="AL108" s="295"/>
      <c r="AM108" s="295"/>
      <c r="AN108" s="295"/>
      <c r="AO108" s="296"/>
      <c r="AP108" s="366"/>
      <c r="AQ108" s="361"/>
      <c r="AR108" s="361"/>
      <c r="AS108" s="361"/>
      <c r="AT108" s="361"/>
      <c r="AU108" s="361"/>
      <c r="AV108" s="361">
        <v>1</v>
      </c>
      <c r="AW108" s="361"/>
      <c r="AX108" s="361">
        <v>1</v>
      </c>
      <c r="AY108" s="361"/>
      <c r="AZ108" s="361"/>
      <c r="BA108" s="361"/>
      <c r="BB108" s="361"/>
      <c r="BC108" s="361"/>
      <c r="BD108" s="361"/>
      <c r="BE108" s="367"/>
    </row>
    <row r="109" spans="2:57" s="37" customFormat="1" ht="21" customHeight="1" thickBot="1">
      <c r="B109" s="124"/>
      <c r="F109" s="144" t="s">
        <v>101</v>
      </c>
      <c r="G109" s="144"/>
      <c r="H109" s="144"/>
      <c r="I109" s="144"/>
      <c r="J109" s="144"/>
      <c r="K109" s="144"/>
      <c r="L109" s="144"/>
      <c r="M109" s="144"/>
      <c r="N109" s="159"/>
      <c r="O109" s="145"/>
      <c r="P109" s="145"/>
      <c r="Q109" s="145"/>
      <c r="R109" s="146"/>
      <c r="S109" s="147"/>
      <c r="T109" s="148"/>
      <c r="U109" s="148"/>
      <c r="V109" s="149" t="s">
        <v>169</v>
      </c>
      <c r="W109" s="150"/>
      <c r="X109" s="150"/>
      <c r="Y109" s="150"/>
      <c r="Z109" s="150"/>
      <c r="AA109" s="150"/>
      <c r="AB109" s="150"/>
      <c r="AC109" s="7"/>
      <c r="AF109" s="294" t="s">
        <v>232</v>
      </c>
      <c r="AG109" s="295"/>
      <c r="AH109" s="295"/>
      <c r="AI109" s="295"/>
      <c r="AJ109" s="295"/>
      <c r="AK109" s="295"/>
      <c r="AL109" s="295"/>
      <c r="AM109" s="295"/>
      <c r="AN109" s="295"/>
      <c r="AO109" s="296"/>
      <c r="AP109" s="364"/>
      <c r="AQ109" s="357"/>
      <c r="AR109" s="357"/>
      <c r="AS109" s="357"/>
      <c r="AT109" s="357">
        <v>1</v>
      </c>
      <c r="AU109" s="357"/>
      <c r="AV109" s="357"/>
      <c r="AW109" s="357"/>
      <c r="AX109" s="357"/>
      <c r="AY109" s="357"/>
      <c r="AZ109" s="357">
        <v>1</v>
      </c>
      <c r="BA109" s="357"/>
      <c r="BB109" s="357">
        <v>1</v>
      </c>
      <c r="BC109" s="357"/>
      <c r="BD109" s="357">
        <v>1</v>
      </c>
      <c r="BE109" s="359"/>
    </row>
    <row r="110" spans="5:57" s="120" customFormat="1" ht="25.5" customHeight="1">
      <c r="E110" s="1056"/>
      <c r="AE110" s="1057"/>
      <c r="AF110" s="1057"/>
      <c r="AG110" s="1056"/>
      <c r="AH110" s="1056"/>
      <c r="AI110" s="1056"/>
      <c r="AJ110" s="1056"/>
      <c r="AK110" s="1056"/>
      <c r="AL110" s="1056"/>
      <c r="AM110" s="1056"/>
      <c r="AN110" s="1056"/>
      <c r="AO110" s="1056"/>
      <c r="AP110" s="1058"/>
      <c r="AQ110" s="1058"/>
      <c r="AR110" s="1058"/>
      <c r="AS110" s="1058"/>
      <c r="AT110" s="1058"/>
      <c r="AU110" s="1058"/>
      <c r="AV110" s="1058"/>
      <c r="AW110" s="1058"/>
      <c r="AX110" s="1058"/>
      <c r="AY110" s="1058"/>
      <c r="AZ110" s="1058"/>
      <c r="BA110" s="1058"/>
      <c r="BB110" s="1058"/>
      <c r="BC110" s="1058"/>
      <c r="BD110" s="1058"/>
      <c r="BE110" s="1058"/>
    </row>
    <row r="111" spans="2:60" s="7" customFormat="1" ht="23.25" customHeight="1">
      <c r="B111" s="152"/>
      <c r="C111" s="10"/>
      <c r="D111" s="10"/>
      <c r="E111" s="151"/>
      <c r="F111" s="144" t="s">
        <v>217</v>
      </c>
      <c r="G111" s="144"/>
      <c r="H111" s="144"/>
      <c r="I111" s="144"/>
      <c r="J111" s="144"/>
      <c r="K111" s="144"/>
      <c r="L111" s="144"/>
      <c r="M111" s="144"/>
      <c r="N111" s="144"/>
      <c r="O111" s="145"/>
      <c r="P111" s="145"/>
      <c r="Q111" s="145"/>
      <c r="R111" s="146"/>
      <c r="S111" s="147"/>
      <c r="T111" s="148"/>
      <c r="U111" s="148"/>
      <c r="V111" s="149" t="s">
        <v>169</v>
      </c>
      <c r="W111" s="150"/>
      <c r="X111" s="150"/>
      <c r="Y111" s="150"/>
      <c r="Z111" s="150"/>
      <c r="AA111" s="150"/>
      <c r="AB111" s="150"/>
      <c r="AE111" s="158"/>
      <c r="AF111"/>
      <c r="AG111" s="153"/>
      <c r="AH111" s="154" t="s">
        <v>350</v>
      </c>
      <c r="AJ111" s="154"/>
      <c r="AK111" s="154"/>
      <c r="AL111" s="154"/>
      <c r="AM111" s="154"/>
      <c r="AN111" s="154"/>
      <c r="AO111" s="154"/>
      <c r="AP111" s="145"/>
      <c r="AQ111" s="155"/>
      <c r="AR111" s="145"/>
      <c r="AS111" s="156"/>
      <c r="AT111" s="156"/>
      <c r="AU111"/>
      <c r="AV111"/>
      <c r="AX111" s="207" t="s">
        <v>240</v>
      </c>
      <c r="AY111" s="150"/>
      <c r="AZ111" s="150"/>
      <c r="BA111" s="150"/>
      <c r="BB111" s="150"/>
      <c r="BC111" s="150"/>
      <c r="BD111" s="158"/>
      <c r="BE111" s="158"/>
      <c r="BG111" s="148"/>
      <c r="BH111" s="157"/>
    </row>
    <row r="112" spans="2:58" s="7" customFormat="1" ht="6" customHeight="1">
      <c r="B112" s="33"/>
      <c r="C112" s="16"/>
      <c r="D112" s="24"/>
      <c r="E112" s="24"/>
      <c r="F112" s="24"/>
      <c r="G112" s="24"/>
      <c r="H112" s="24"/>
      <c r="I112" s="24"/>
      <c r="J112" s="24"/>
      <c r="K112" s="24"/>
      <c r="L112" s="11"/>
      <c r="M112" s="24"/>
      <c r="N112" s="362"/>
      <c r="O112" s="362"/>
      <c r="P112" s="362"/>
      <c r="Q112" s="362"/>
      <c r="R112" s="10"/>
      <c r="S112" s="9"/>
      <c r="V112" s="362"/>
      <c r="W112" s="362"/>
      <c r="X112" s="362"/>
      <c r="Y112" s="362"/>
      <c r="Z112" s="32"/>
      <c r="AA112" s="30"/>
      <c r="AB112" s="121"/>
      <c r="AC112" s="121"/>
      <c r="AD112" s="30"/>
      <c r="AE112" s="30"/>
      <c r="AF112" s="30"/>
      <c r="AG112" s="30"/>
      <c r="AH112" s="30"/>
      <c r="AI112" s="30"/>
      <c r="AJ112" s="31"/>
      <c r="AK112" s="30"/>
      <c r="AL112" s="28"/>
      <c r="AM112" s="29"/>
      <c r="AN112" s="29"/>
      <c r="AO112" s="28"/>
      <c r="AP112" s="27"/>
      <c r="AQ112" s="27"/>
      <c r="AR112" s="9"/>
      <c r="AS112" s="362"/>
      <c r="AT112" s="362"/>
      <c r="AU112" s="362"/>
      <c r="AV112" s="362"/>
      <c r="AW112" s="362"/>
      <c r="AX112" s="11"/>
      <c r="BC112" s="362"/>
      <c r="BD112" s="784"/>
      <c r="BE112" s="784"/>
      <c r="BF112" s="27"/>
    </row>
    <row r="113" spans="1:54" s="9" customFormat="1" ht="15" customHeight="1">
      <c r="A113" s="26"/>
      <c r="B113" s="25"/>
      <c r="C113" s="112"/>
      <c r="D113" s="112"/>
      <c r="E113" s="112"/>
      <c r="F113" s="25"/>
      <c r="G113" s="25"/>
      <c r="H113" s="25"/>
      <c r="I113" s="24"/>
      <c r="J113" s="24"/>
      <c r="K113" s="24"/>
      <c r="L113" s="24"/>
      <c r="M113" s="23"/>
      <c r="N113" s="22"/>
      <c r="O113" s="22"/>
      <c r="P113" s="22"/>
      <c r="Q113" s="21"/>
      <c r="R113" s="21"/>
      <c r="S113" s="20"/>
      <c r="T113" s="19"/>
      <c r="U113" s="19"/>
      <c r="V113" s="18"/>
      <c r="X113" s="10"/>
      <c r="Y113" s="17"/>
      <c r="Z113" s="17"/>
      <c r="AA113" s="17"/>
      <c r="AB113" s="17"/>
      <c r="AC113" s="17"/>
      <c r="AD113" s="17"/>
      <c r="AE113" s="17"/>
      <c r="AF113" s="17"/>
      <c r="AG113" s="17"/>
      <c r="AH113" s="16"/>
      <c r="AI113" s="15"/>
      <c r="AJ113" s="15"/>
      <c r="AK113" s="15"/>
      <c r="AL113" s="15"/>
      <c r="AM113" s="14"/>
      <c r="AN113" s="13"/>
      <c r="AR113" s="12"/>
      <c r="AS113" s="12"/>
      <c r="AT113" s="12"/>
      <c r="AU113" s="12"/>
      <c r="AV113" s="12"/>
      <c r="AW113" s="12"/>
      <c r="AZ113" s="11"/>
      <c r="BB113" s="10"/>
    </row>
    <row r="114" spans="10:57" ht="15"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120"/>
      <c r="AC114" s="120"/>
      <c r="AD114" s="8"/>
      <c r="AE114" s="8"/>
      <c r="AF114" s="8"/>
      <c r="AG114" s="8"/>
      <c r="AH114" s="8"/>
      <c r="AI114" s="8"/>
      <c r="AJ114" s="8"/>
      <c r="AK114" s="8"/>
      <c r="AL114" s="8"/>
      <c r="AM114" s="7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E114" s="6"/>
    </row>
    <row r="115" spans="10:54" ht="15"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120"/>
      <c r="AC115" s="120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</row>
    <row r="117" spans="49:50" ht="12.75">
      <c r="AW117" s="6"/>
      <c r="AX117" s="6"/>
    </row>
  </sheetData>
  <sheetProtection/>
  <mergeCells count="1485">
    <mergeCell ref="N112:Q112"/>
    <mergeCell ref="V112:Y112"/>
    <mergeCell ref="AS112:AW112"/>
    <mergeCell ref="BC112:BE112"/>
    <mergeCell ref="BB109:BC109"/>
    <mergeCell ref="BD109:BE109"/>
    <mergeCell ref="AP110:AQ110"/>
    <mergeCell ref="AR110:AS110"/>
    <mergeCell ref="AT110:AU110"/>
    <mergeCell ref="AV110:AW110"/>
    <mergeCell ref="AX110:AY110"/>
    <mergeCell ref="AZ110:BA110"/>
    <mergeCell ref="BB110:BE110"/>
    <mergeCell ref="AZ108:BA108"/>
    <mergeCell ref="BB108:BC108"/>
    <mergeCell ref="BD108:BE108"/>
    <mergeCell ref="AF109:AO109"/>
    <mergeCell ref="AP109:AQ109"/>
    <mergeCell ref="AR109:AS109"/>
    <mergeCell ref="AT109:AU109"/>
    <mergeCell ref="AV109:AW109"/>
    <mergeCell ref="AX109:AY109"/>
    <mergeCell ref="AZ109:BA109"/>
    <mergeCell ref="AF108:AO108"/>
    <mergeCell ref="AP108:AQ108"/>
    <mergeCell ref="AR108:AS108"/>
    <mergeCell ref="AT108:AU108"/>
    <mergeCell ref="AV108:AW108"/>
    <mergeCell ref="AX108:AY108"/>
    <mergeCell ref="BD106:BE106"/>
    <mergeCell ref="AF107:AO107"/>
    <mergeCell ref="AP107:AQ107"/>
    <mergeCell ref="AR107:AS107"/>
    <mergeCell ref="AT107:AU107"/>
    <mergeCell ref="AV107:AW107"/>
    <mergeCell ref="AX107:AY107"/>
    <mergeCell ref="AZ107:BA107"/>
    <mergeCell ref="BB107:BC107"/>
    <mergeCell ref="BD107:BE107"/>
    <mergeCell ref="BB105:BC105"/>
    <mergeCell ref="BD105:BE105"/>
    <mergeCell ref="AF106:AO106"/>
    <mergeCell ref="AP106:AQ106"/>
    <mergeCell ref="AR106:AS106"/>
    <mergeCell ref="AT106:AU106"/>
    <mergeCell ref="AV106:AW106"/>
    <mergeCell ref="AX106:AY106"/>
    <mergeCell ref="AZ106:BA106"/>
    <mergeCell ref="BB106:BC106"/>
    <mergeCell ref="AP105:AQ105"/>
    <mergeCell ref="AR105:AS105"/>
    <mergeCell ref="AT105:AU105"/>
    <mergeCell ref="AV105:AW105"/>
    <mergeCell ref="AX105:AY105"/>
    <mergeCell ref="AZ105:BA105"/>
    <mergeCell ref="AD105:AE105"/>
    <mergeCell ref="AF105:AG105"/>
    <mergeCell ref="AH105:AI105"/>
    <mergeCell ref="AJ105:AK105"/>
    <mergeCell ref="AL105:AM105"/>
    <mergeCell ref="AN105:AO105"/>
    <mergeCell ref="C105:S105"/>
    <mergeCell ref="T105:U105"/>
    <mergeCell ref="V105:W105"/>
    <mergeCell ref="X105:Y105"/>
    <mergeCell ref="Z105:AA105"/>
    <mergeCell ref="AB105:AC105"/>
    <mergeCell ref="AT104:AU104"/>
    <mergeCell ref="AV104:AW104"/>
    <mergeCell ref="AX104:AY104"/>
    <mergeCell ref="AZ104:BA104"/>
    <mergeCell ref="BB104:BC104"/>
    <mergeCell ref="BD104:BE104"/>
    <mergeCell ref="AH104:AI104"/>
    <mergeCell ref="AJ104:AK104"/>
    <mergeCell ref="AL104:AM104"/>
    <mergeCell ref="AN104:AO104"/>
    <mergeCell ref="AP104:AQ104"/>
    <mergeCell ref="AR104:AS104"/>
    <mergeCell ref="BB103:BC103"/>
    <mergeCell ref="BD103:BE103"/>
    <mergeCell ref="C104:S104"/>
    <mergeCell ref="T104:U104"/>
    <mergeCell ref="V104:W104"/>
    <mergeCell ref="X104:Y104"/>
    <mergeCell ref="Z104:AA104"/>
    <mergeCell ref="AB104:AC104"/>
    <mergeCell ref="AD104:AE104"/>
    <mergeCell ref="AF104:AG104"/>
    <mergeCell ref="AP103:AQ103"/>
    <mergeCell ref="AR103:AS103"/>
    <mergeCell ref="AT103:AU103"/>
    <mergeCell ref="AV103:AW103"/>
    <mergeCell ref="AX103:AY103"/>
    <mergeCell ref="AZ103:BA103"/>
    <mergeCell ref="AD103:AE103"/>
    <mergeCell ref="AF103:AG103"/>
    <mergeCell ref="AH103:AI103"/>
    <mergeCell ref="AJ103:AK103"/>
    <mergeCell ref="AL103:AM103"/>
    <mergeCell ref="AN103:AO103"/>
    <mergeCell ref="C103:S103"/>
    <mergeCell ref="T103:U103"/>
    <mergeCell ref="V103:W103"/>
    <mergeCell ref="X103:Y103"/>
    <mergeCell ref="Z103:AA103"/>
    <mergeCell ref="AB103:AC103"/>
    <mergeCell ref="AT102:AU102"/>
    <mergeCell ref="AV102:AW102"/>
    <mergeCell ref="AX102:AY102"/>
    <mergeCell ref="AZ102:BA102"/>
    <mergeCell ref="BB102:BC102"/>
    <mergeCell ref="BD102:BE102"/>
    <mergeCell ref="AH102:AI102"/>
    <mergeCell ref="AJ102:AK102"/>
    <mergeCell ref="AL102:AM102"/>
    <mergeCell ref="AN102:AO102"/>
    <mergeCell ref="AP102:AQ102"/>
    <mergeCell ref="AR102:AS102"/>
    <mergeCell ref="BD101:BE101"/>
    <mergeCell ref="C102:E102"/>
    <mergeCell ref="F102:S102"/>
    <mergeCell ref="T102:U102"/>
    <mergeCell ref="V102:W102"/>
    <mergeCell ref="X102:Y102"/>
    <mergeCell ref="Z102:AA102"/>
    <mergeCell ref="AB102:AC102"/>
    <mergeCell ref="AD102:AE102"/>
    <mergeCell ref="AF102:AG102"/>
    <mergeCell ref="AR101:AS101"/>
    <mergeCell ref="AT101:AU101"/>
    <mergeCell ref="AV101:AW101"/>
    <mergeCell ref="AX101:AY101"/>
    <mergeCell ref="AZ101:BA101"/>
    <mergeCell ref="BB101:BC101"/>
    <mergeCell ref="AF101:AG101"/>
    <mergeCell ref="AH101:AI101"/>
    <mergeCell ref="AJ101:AK101"/>
    <mergeCell ref="AL101:AM101"/>
    <mergeCell ref="AN101:AO101"/>
    <mergeCell ref="AP101:AQ101"/>
    <mergeCell ref="BB100:BC100"/>
    <mergeCell ref="BD100:BE100"/>
    <mergeCell ref="C101:E101"/>
    <mergeCell ref="F101:S101"/>
    <mergeCell ref="T101:U101"/>
    <mergeCell ref="V101:W101"/>
    <mergeCell ref="X101:Y101"/>
    <mergeCell ref="Z101:AA101"/>
    <mergeCell ref="AB101:AC101"/>
    <mergeCell ref="AD101:AE101"/>
    <mergeCell ref="AP100:AQ100"/>
    <mergeCell ref="AR100:AS100"/>
    <mergeCell ref="AT100:AU100"/>
    <mergeCell ref="AV100:AW100"/>
    <mergeCell ref="AX100:AY100"/>
    <mergeCell ref="AZ100:BA100"/>
    <mergeCell ref="AD100:AE100"/>
    <mergeCell ref="AF100:AG100"/>
    <mergeCell ref="AH100:AI100"/>
    <mergeCell ref="AJ100:AK100"/>
    <mergeCell ref="AL100:AM100"/>
    <mergeCell ref="AN100:AO100"/>
    <mergeCell ref="AZ99:BA99"/>
    <mergeCell ref="BB99:BC99"/>
    <mergeCell ref="BD99:BE99"/>
    <mergeCell ref="C100:E100"/>
    <mergeCell ref="F100:S100"/>
    <mergeCell ref="T100:U100"/>
    <mergeCell ref="V100:W100"/>
    <mergeCell ref="X100:Y100"/>
    <mergeCell ref="Z100:AA100"/>
    <mergeCell ref="AB100:AC100"/>
    <mergeCell ref="AN99:AO99"/>
    <mergeCell ref="AP99:AQ99"/>
    <mergeCell ref="AR99:AS99"/>
    <mergeCell ref="AT99:AU99"/>
    <mergeCell ref="AV99:AW99"/>
    <mergeCell ref="AX99:AY99"/>
    <mergeCell ref="AB99:AC99"/>
    <mergeCell ref="AD99:AE99"/>
    <mergeCell ref="AF99:AG99"/>
    <mergeCell ref="AH99:AI99"/>
    <mergeCell ref="AJ99:AK99"/>
    <mergeCell ref="AL99:AM99"/>
    <mergeCell ref="C99:E99"/>
    <mergeCell ref="F99:S99"/>
    <mergeCell ref="T99:U99"/>
    <mergeCell ref="V99:W99"/>
    <mergeCell ref="X99:Y99"/>
    <mergeCell ref="Z99:AA99"/>
    <mergeCell ref="AT98:AU98"/>
    <mergeCell ref="AV98:AW98"/>
    <mergeCell ref="AX98:AY98"/>
    <mergeCell ref="AZ98:BA98"/>
    <mergeCell ref="BB98:BC98"/>
    <mergeCell ref="BD98:BE98"/>
    <mergeCell ref="AH98:AI98"/>
    <mergeCell ref="AJ98:AK98"/>
    <mergeCell ref="AL98:AM98"/>
    <mergeCell ref="AN98:AO98"/>
    <mergeCell ref="AP98:AQ98"/>
    <mergeCell ref="AR98:AS98"/>
    <mergeCell ref="BD97:BE97"/>
    <mergeCell ref="C98:E98"/>
    <mergeCell ref="F98:S98"/>
    <mergeCell ref="T98:U98"/>
    <mergeCell ref="V98:W98"/>
    <mergeCell ref="X98:Y98"/>
    <mergeCell ref="Z98:AA98"/>
    <mergeCell ref="AB98:AC98"/>
    <mergeCell ref="AD98:AE98"/>
    <mergeCell ref="AF98:AG98"/>
    <mergeCell ref="AR97:AS97"/>
    <mergeCell ref="AT97:AU97"/>
    <mergeCell ref="AV97:AW97"/>
    <mergeCell ref="AX97:AY97"/>
    <mergeCell ref="AZ97:BA97"/>
    <mergeCell ref="BB97:BC97"/>
    <mergeCell ref="AF97:AG97"/>
    <mergeCell ref="AH97:AI97"/>
    <mergeCell ref="AJ97:AK97"/>
    <mergeCell ref="AL97:AM97"/>
    <mergeCell ref="AN97:AO97"/>
    <mergeCell ref="AP97:AQ97"/>
    <mergeCell ref="BB96:BC96"/>
    <mergeCell ref="BD96:BE96"/>
    <mergeCell ref="C97:E97"/>
    <mergeCell ref="F97:S97"/>
    <mergeCell ref="T97:U97"/>
    <mergeCell ref="V97:W97"/>
    <mergeCell ref="X97:Y97"/>
    <mergeCell ref="Z97:AA97"/>
    <mergeCell ref="AB97:AC97"/>
    <mergeCell ref="AD97:AE97"/>
    <mergeCell ref="AP96:AQ96"/>
    <mergeCell ref="AR96:AS96"/>
    <mergeCell ref="AT96:AU96"/>
    <mergeCell ref="AV96:AW96"/>
    <mergeCell ref="AX96:AY96"/>
    <mergeCell ref="AZ96:BA96"/>
    <mergeCell ref="AD96:AE96"/>
    <mergeCell ref="AF96:AG96"/>
    <mergeCell ref="AH96:AI96"/>
    <mergeCell ref="AJ96:AK96"/>
    <mergeCell ref="AL96:AM96"/>
    <mergeCell ref="AN96:AO96"/>
    <mergeCell ref="AZ95:BA95"/>
    <mergeCell ref="BB95:BC95"/>
    <mergeCell ref="BD95:BE95"/>
    <mergeCell ref="C96:E96"/>
    <mergeCell ref="F96:S96"/>
    <mergeCell ref="T96:U96"/>
    <mergeCell ref="V96:W96"/>
    <mergeCell ref="X96:Y96"/>
    <mergeCell ref="Z96:AA96"/>
    <mergeCell ref="AB96:AC96"/>
    <mergeCell ref="AN95:AO95"/>
    <mergeCell ref="AP95:AQ95"/>
    <mergeCell ref="AR95:AS95"/>
    <mergeCell ref="AT95:AU95"/>
    <mergeCell ref="AV95:AW95"/>
    <mergeCell ref="AX95:AY95"/>
    <mergeCell ref="AB95:AC95"/>
    <mergeCell ref="AD95:AE95"/>
    <mergeCell ref="AF95:AG95"/>
    <mergeCell ref="AH95:AI95"/>
    <mergeCell ref="AJ95:AK95"/>
    <mergeCell ref="AL95:AM95"/>
    <mergeCell ref="C95:E95"/>
    <mergeCell ref="F95:S95"/>
    <mergeCell ref="T95:U95"/>
    <mergeCell ref="V95:W95"/>
    <mergeCell ref="X95:Y95"/>
    <mergeCell ref="Z95:AA95"/>
    <mergeCell ref="AT94:AU94"/>
    <mergeCell ref="AV94:AW94"/>
    <mergeCell ref="AX94:AY94"/>
    <mergeCell ref="AZ94:BA94"/>
    <mergeCell ref="BB94:BC94"/>
    <mergeCell ref="BD94:BE94"/>
    <mergeCell ref="AH94:AI94"/>
    <mergeCell ref="AJ94:AK94"/>
    <mergeCell ref="AL94:AM94"/>
    <mergeCell ref="AN94:AO94"/>
    <mergeCell ref="AP94:AQ94"/>
    <mergeCell ref="AR94:AS94"/>
    <mergeCell ref="BD93:BE93"/>
    <mergeCell ref="C94:E94"/>
    <mergeCell ref="F94:S94"/>
    <mergeCell ref="T94:U94"/>
    <mergeCell ref="V94:W94"/>
    <mergeCell ref="X94:Y94"/>
    <mergeCell ref="Z94:AA94"/>
    <mergeCell ref="AB94:AC94"/>
    <mergeCell ref="AD94:AE94"/>
    <mergeCell ref="AF94:AG94"/>
    <mergeCell ref="AR93:AS93"/>
    <mergeCell ref="AT93:AU93"/>
    <mergeCell ref="AV93:AW93"/>
    <mergeCell ref="AX93:AY93"/>
    <mergeCell ref="AZ93:BA93"/>
    <mergeCell ref="BB93:BC93"/>
    <mergeCell ref="AF93:AG93"/>
    <mergeCell ref="AH93:AI93"/>
    <mergeCell ref="AJ93:AK93"/>
    <mergeCell ref="AL93:AM93"/>
    <mergeCell ref="AN93:AO93"/>
    <mergeCell ref="AP93:AQ93"/>
    <mergeCell ref="BB92:BC92"/>
    <mergeCell ref="BD92:BE92"/>
    <mergeCell ref="C93:E93"/>
    <mergeCell ref="F93:S93"/>
    <mergeCell ref="T93:U93"/>
    <mergeCell ref="V93:W93"/>
    <mergeCell ref="X93:Y93"/>
    <mergeCell ref="Z93:AA93"/>
    <mergeCell ref="AB93:AC93"/>
    <mergeCell ref="AD93:AE93"/>
    <mergeCell ref="AP92:AQ92"/>
    <mergeCell ref="AR92:AS92"/>
    <mergeCell ref="AT92:AU92"/>
    <mergeCell ref="AV92:AW92"/>
    <mergeCell ref="AX92:AY92"/>
    <mergeCell ref="AZ92:BA92"/>
    <mergeCell ref="AD92:AE92"/>
    <mergeCell ref="AF92:AG92"/>
    <mergeCell ref="AH92:AI92"/>
    <mergeCell ref="AJ92:AK92"/>
    <mergeCell ref="AL92:AM92"/>
    <mergeCell ref="AN92:AO92"/>
    <mergeCell ref="AZ91:BA91"/>
    <mergeCell ref="BB91:BC91"/>
    <mergeCell ref="BD91:BE91"/>
    <mergeCell ref="C92:E92"/>
    <mergeCell ref="F92:S92"/>
    <mergeCell ref="T92:U92"/>
    <mergeCell ref="V92:W92"/>
    <mergeCell ref="X92:Y92"/>
    <mergeCell ref="Z92:AA92"/>
    <mergeCell ref="AB92:AC92"/>
    <mergeCell ref="AN91:AO91"/>
    <mergeCell ref="AP91:AQ91"/>
    <mergeCell ref="AR91:AS91"/>
    <mergeCell ref="AT91:AU91"/>
    <mergeCell ref="AV91:AW91"/>
    <mergeCell ref="AX91:AY91"/>
    <mergeCell ref="AB91:AC91"/>
    <mergeCell ref="AD91:AE91"/>
    <mergeCell ref="AF91:AG91"/>
    <mergeCell ref="AH91:AI91"/>
    <mergeCell ref="AJ91:AK91"/>
    <mergeCell ref="AL91:AM91"/>
    <mergeCell ref="C91:E91"/>
    <mergeCell ref="F91:S91"/>
    <mergeCell ref="T91:U91"/>
    <mergeCell ref="V91:W91"/>
    <mergeCell ref="X91:Y91"/>
    <mergeCell ref="Z91:AA91"/>
    <mergeCell ref="AT90:AU90"/>
    <mergeCell ref="AV90:AW90"/>
    <mergeCell ref="AX90:AY90"/>
    <mergeCell ref="AZ90:BA90"/>
    <mergeCell ref="BB90:BC90"/>
    <mergeCell ref="BD90:BE90"/>
    <mergeCell ref="AH90:AI90"/>
    <mergeCell ref="AJ90:AK90"/>
    <mergeCell ref="AL90:AM90"/>
    <mergeCell ref="AN90:AO90"/>
    <mergeCell ref="AP90:AQ90"/>
    <mergeCell ref="AR90:AS90"/>
    <mergeCell ref="BD89:BE89"/>
    <mergeCell ref="C90:E90"/>
    <mergeCell ref="F90:S90"/>
    <mergeCell ref="T90:U90"/>
    <mergeCell ref="V90:W90"/>
    <mergeCell ref="X90:Y90"/>
    <mergeCell ref="Z90:AA90"/>
    <mergeCell ref="AB90:AC90"/>
    <mergeCell ref="AD90:AE90"/>
    <mergeCell ref="AF90:AG90"/>
    <mergeCell ref="AR89:AS89"/>
    <mergeCell ref="AT89:AU89"/>
    <mergeCell ref="AV89:AW89"/>
    <mergeCell ref="AX89:AY89"/>
    <mergeCell ref="AZ89:BA89"/>
    <mergeCell ref="BB89:BC89"/>
    <mergeCell ref="AF89:AG89"/>
    <mergeCell ref="AH89:AI89"/>
    <mergeCell ref="AJ89:AK89"/>
    <mergeCell ref="AL89:AM89"/>
    <mergeCell ref="AN89:AO89"/>
    <mergeCell ref="AP89:AQ89"/>
    <mergeCell ref="BD87:BE87"/>
    <mergeCell ref="C88:BE88"/>
    <mergeCell ref="C89:E89"/>
    <mergeCell ref="F89:S89"/>
    <mergeCell ref="T89:U89"/>
    <mergeCell ref="V89:W89"/>
    <mergeCell ref="X89:Y89"/>
    <mergeCell ref="Z89:AA89"/>
    <mergeCell ref="AB89:AC89"/>
    <mergeCell ref="AD89:AE89"/>
    <mergeCell ref="AR87:AS87"/>
    <mergeCell ref="AT87:AU87"/>
    <mergeCell ref="AV87:AW87"/>
    <mergeCell ref="AX87:AY87"/>
    <mergeCell ref="AZ87:BA87"/>
    <mergeCell ref="BB87:BC87"/>
    <mergeCell ref="AF87:AG87"/>
    <mergeCell ref="AH87:AI87"/>
    <mergeCell ref="AJ87:AK87"/>
    <mergeCell ref="AL87:AM87"/>
    <mergeCell ref="AN87:AO87"/>
    <mergeCell ref="AP87:AQ87"/>
    <mergeCell ref="AZ86:BA86"/>
    <mergeCell ref="BB86:BC86"/>
    <mergeCell ref="BD86:BE86"/>
    <mergeCell ref="C87:S87"/>
    <mergeCell ref="T87:U87"/>
    <mergeCell ref="V87:W87"/>
    <mergeCell ref="X87:Y87"/>
    <mergeCell ref="Z87:AA87"/>
    <mergeCell ref="AB87:AC87"/>
    <mergeCell ref="AD87:AE87"/>
    <mergeCell ref="AN86:AO86"/>
    <mergeCell ref="AP86:AQ86"/>
    <mergeCell ref="AR86:AS86"/>
    <mergeCell ref="AT86:AU86"/>
    <mergeCell ref="AV86:AW86"/>
    <mergeCell ref="AX86:AY86"/>
    <mergeCell ref="AB86:AC86"/>
    <mergeCell ref="AD86:AE86"/>
    <mergeCell ref="AF86:AG86"/>
    <mergeCell ref="AH86:AI86"/>
    <mergeCell ref="AJ86:AK86"/>
    <mergeCell ref="AL86:AM86"/>
    <mergeCell ref="AX85:AY85"/>
    <mergeCell ref="AZ85:BA85"/>
    <mergeCell ref="BB85:BC85"/>
    <mergeCell ref="BD85:BE85"/>
    <mergeCell ref="C86:E86"/>
    <mergeCell ref="F86:S86"/>
    <mergeCell ref="T86:U86"/>
    <mergeCell ref="V86:W86"/>
    <mergeCell ref="X86:Y86"/>
    <mergeCell ref="Z86:AA86"/>
    <mergeCell ref="AL85:AM85"/>
    <mergeCell ref="AN85:AO85"/>
    <mergeCell ref="AP85:AQ85"/>
    <mergeCell ref="AR85:AS85"/>
    <mergeCell ref="AT85:AU85"/>
    <mergeCell ref="AV85:AW85"/>
    <mergeCell ref="Z85:AA85"/>
    <mergeCell ref="AB85:AC85"/>
    <mergeCell ref="AD85:AE85"/>
    <mergeCell ref="AF85:AG85"/>
    <mergeCell ref="AH85:AI85"/>
    <mergeCell ref="AJ85:AK85"/>
    <mergeCell ref="AZ82:BA82"/>
    <mergeCell ref="BB82:BC82"/>
    <mergeCell ref="BD82:BE82"/>
    <mergeCell ref="C83:BE83"/>
    <mergeCell ref="C84:BE84"/>
    <mergeCell ref="C85:E85"/>
    <mergeCell ref="F85:S85"/>
    <mergeCell ref="T85:U85"/>
    <mergeCell ref="V85:W85"/>
    <mergeCell ref="X85:Y85"/>
    <mergeCell ref="AN82:AO82"/>
    <mergeCell ref="AP82:AQ82"/>
    <mergeCell ref="AR82:AS82"/>
    <mergeCell ref="AT82:AU82"/>
    <mergeCell ref="AV82:AW82"/>
    <mergeCell ref="AX82:AY82"/>
    <mergeCell ref="AB82:AC82"/>
    <mergeCell ref="AD82:AE82"/>
    <mergeCell ref="AF82:AG82"/>
    <mergeCell ref="AH82:AI82"/>
    <mergeCell ref="AJ82:AK82"/>
    <mergeCell ref="AL82:AM82"/>
    <mergeCell ref="AV81:AW81"/>
    <mergeCell ref="AX81:AY81"/>
    <mergeCell ref="AZ81:BA81"/>
    <mergeCell ref="BB81:BC81"/>
    <mergeCell ref="BD81:BE81"/>
    <mergeCell ref="C82:S82"/>
    <mergeCell ref="T82:U82"/>
    <mergeCell ref="V82:W82"/>
    <mergeCell ref="X82:Y82"/>
    <mergeCell ref="Z82:AA82"/>
    <mergeCell ref="AJ81:AK81"/>
    <mergeCell ref="AL81:AM81"/>
    <mergeCell ref="AN81:AO81"/>
    <mergeCell ref="AP81:AQ81"/>
    <mergeCell ref="AR81:AS81"/>
    <mergeCell ref="AT81:AU81"/>
    <mergeCell ref="BD80:BE80"/>
    <mergeCell ref="C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R80:AS80"/>
    <mergeCell ref="AT80:AU80"/>
    <mergeCell ref="AV80:AW80"/>
    <mergeCell ref="AX80:AY80"/>
    <mergeCell ref="AZ80:BA80"/>
    <mergeCell ref="BB80:BC80"/>
    <mergeCell ref="AF80:AG80"/>
    <mergeCell ref="AH80:AI80"/>
    <mergeCell ref="AJ80:AK80"/>
    <mergeCell ref="AL80:AM80"/>
    <mergeCell ref="AN80:AO80"/>
    <mergeCell ref="AP80:AQ80"/>
    <mergeCell ref="BB79:BC79"/>
    <mergeCell ref="BD79:BE79"/>
    <mergeCell ref="C80:E80"/>
    <mergeCell ref="F80:S80"/>
    <mergeCell ref="T80:U80"/>
    <mergeCell ref="V80:W80"/>
    <mergeCell ref="X80:Y80"/>
    <mergeCell ref="Z80:AA80"/>
    <mergeCell ref="AB80:AC80"/>
    <mergeCell ref="AD80:AE80"/>
    <mergeCell ref="AP79:AQ79"/>
    <mergeCell ref="AR79:AS79"/>
    <mergeCell ref="AT79:AU79"/>
    <mergeCell ref="AV79:AW79"/>
    <mergeCell ref="AX79:AY79"/>
    <mergeCell ref="AZ79:BA79"/>
    <mergeCell ref="AD79:AE79"/>
    <mergeCell ref="AF79:AG79"/>
    <mergeCell ref="AH79:AI79"/>
    <mergeCell ref="AJ79:AK79"/>
    <mergeCell ref="AL79:AM79"/>
    <mergeCell ref="AN79:AO79"/>
    <mergeCell ref="AZ78:BA78"/>
    <mergeCell ref="BB78:BC78"/>
    <mergeCell ref="BD78:BE78"/>
    <mergeCell ref="C79:E79"/>
    <mergeCell ref="F79:S79"/>
    <mergeCell ref="T79:U79"/>
    <mergeCell ref="V79:W79"/>
    <mergeCell ref="X79:Y79"/>
    <mergeCell ref="Z79:AA79"/>
    <mergeCell ref="AB79:AC79"/>
    <mergeCell ref="AN78:AO78"/>
    <mergeCell ref="AP78:AQ78"/>
    <mergeCell ref="AR78:AS78"/>
    <mergeCell ref="AT78:AU78"/>
    <mergeCell ref="AV78:AW78"/>
    <mergeCell ref="AX78:AY78"/>
    <mergeCell ref="AB78:AC78"/>
    <mergeCell ref="AD78:AE78"/>
    <mergeCell ref="AF78:AG78"/>
    <mergeCell ref="AH78:AI78"/>
    <mergeCell ref="AJ78:AK78"/>
    <mergeCell ref="AL78:AM78"/>
    <mergeCell ref="C78:E78"/>
    <mergeCell ref="F78:S78"/>
    <mergeCell ref="T78:U78"/>
    <mergeCell ref="V78:W78"/>
    <mergeCell ref="X78:Y78"/>
    <mergeCell ref="Z78:AA78"/>
    <mergeCell ref="AT77:AU77"/>
    <mergeCell ref="AV77:AW77"/>
    <mergeCell ref="AX77:AY77"/>
    <mergeCell ref="AZ77:BA77"/>
    <mergeCell ref="BB77:BC77"/>
    <mergeCell ref="BD77:BE77"/>
    <mergeCell ref="AH77:AI77"/>
    <mergeCell ref="AJ77:AK77"/>
    <mergeCell ref="AL77:AM77"/>
    <mergeCell ref="AN77:AO77"/>
    <mergeCell ref="AP77:AQ77"/>
    <mergeCell ref="AR77:AS77"/>
    <mergeCell ref="BD76:BE76"/>
    <mergeCell ref="C77:E77"/>
    <mergeCell ref="F77:S77"/>
    <mergeCell ref="T77:U77"/>
    <mergeCell ref="V77:W77"/>
    <mergeCell ref="X77:Y77"/>
    <mergeCell ref="Z77:AA77"/>
    <mergeCell ref="AB77:AC77"/>
    <mergeCell ref="AD77:AE77"/>
    <mergeCell ref="AF77:AG77"/>
    <mergeCell ref="AR76:AS76"/>
    <mergeCell ref="AT76:AU76"/>
    <mergeCell ref="AV76:AW76"/>
    <mergeCell ref="AX76:AY76"/>
    <mergeCell ref="AZ76:BA76"/>
    <mergeCell ref="BB76:BC76"/>
    <mergeCell ref="AF76:AG76"/>
    <mergeCell ref="AH76:AI76"/>
    <mergeCell ref="AJ76:AK76"/>
    <mergeCell ref="AL76:AM76"/>
    <mergeCell ref="AN76:AO76"/>
    <mergeCell ref="AP76:AQ76"/>
    <mergeCell ref="BB75:BC75"/>
    <mergeCell ref="BD75:BE75"/>
    <mergeCell ref="C76:E76"/>
    <mergeCell ref="F76:S76"/>
    <mergeCell ref="T76:U76"/>
    <mergeCell ref="V76:W76"/>
    <mergeCell ref="X76:Y76"/>
    <mergeCell ref="Z76:AA76"/>
    <mergeCell ref="AB76:AC76"/>
    <mergeCell ref="AD76:AE76"/>
    <mergeCell ref="AP75:AQ75"/>
    <mergeCell ref="AR75:AS75"/>
    <mergeCell ref="AT75:AU75"/>
    <mergeCell ref="AV75:AW75"/>
    <mergeCell ref="AX75:AY75"/>
    <mergeCell ref="AZ75:BA75"/>
    <mergeCell ref="AD75:AE75"/>
    <mergeCell ref="AF75:AG75"/>
    <mergeCell ref="AH75:AI75"/>
    <mergeCell ref="AJ75:AK75"/>
    <mergeCell ref="AL75:AM75"/>
    <mergeCell ref="AN75:AO75"/>
    <mergeCell ref="AZ74:BA74"/>
    <mergeCell ref="BB74:BC74"/>
    <mergeCell ref="BD74:BE74"/>
    <mergeCell ref="C75:E75"/>
    <mergeCell ref="F75:S75"/>
    <mergeCell ref="T75:U75"/>
    <mergeCell ref="V75:W75"/>
    <mergeCell ref="X75:Y75"/>
    <mergeCell ref="Z75:AA75"/>
    <mergeCell ref="AB75:AC75"/>
    <mergeCell ref="AN74:AO74"/>
    <mergeCell ref="AP74:AQ74"/>
    <mergeCell ref="AR74:AS74"/>
    <mergeCell ref="AT74:AU74"/>
    <mergeCell ref="AV74:AW74"/>
    <mergeCell ref="AX74:AY74"/>
    <mergeCell ref="AB74:AC74"/>
    <mergeCell ref="AD74:AE74"/>
    <mergeCell ref="AF74:AG74"/>
    <mergeCell ref="AH74:AI74"/>
    <mergeCell ref="AJ74:AK74"/>
    <mergeCell ref="AL74:AM74"/>
    <mergeCell ref="C74:E74"/>
    <mergeCell ref="F74:S74"/>
    <mergeCell ref="T74:U74"/>
    <mergeCell ref="V74:W74"/>
    <mergeCell ref="X74:Y74"/>
    <mergeCell ref="Z74:AA74"/>
    <mergeCell ref="AT73:AU73"/>
    <mergeCell ref="AV73:AW73"/>
    <mergeCell ref="AX73:AY73"/>
    <mergeCell ref="AZ73:BA73"/>
    <mergeCell ref="BB73:BC73"/>
    <mergeCell ref="BD73:BE73"/>
    <mergeCell ref="AH73:AI73"/>
    <mergeCell ref="AJ73:AK73"/>
    <mergeCell ref="AL73:AM73"/>
    <mergeCell ref="AN73:AO73"/>
    <mergeCell ref="AP73:AQ73"/>
    <mergeCell ref="AR73:AS73"/>
    <mergeCell ref="BD72:BE72"/>
    <mergeCell ref="C73:E73"/>
    <mergeCell ref="F73:S73"/>
    <mergeCell ref="T73:U73"/>
    <mergeCell ref="V73:W73"/>
    <mergeCell ref="X73:Y73"/>
    <mergeCell ref="Z73:AA73"/>
    <mergeCell ref="AB73:AC73"/>
    <mergeCell ref="AD73:AE73"/>
    <mergeCell ref="AF73:AG73"/>
    <mergeCell ref="AR72:AS72"/>
    <mergeCell ref="AT72:AU72"/>
    <mergeCell ref="AV72:AW72"/>
    <mergeCell ref="AX72:AY72"/>
    <mergeCell ref="AZ72:BA72"/>
    <mergeCell ref="BB72:BC72"/>
    <mergeCell ref="AF72:AG72"/>
    <mergeCell ref="AH72:AI72"/>
    <mergeCell ref="AJ72:AK72"/>
    <mergeCell ref="AL72:AM72"/>
    <mergeCell ref="AN72:AO72"/>
    <mergeCell ref="AP72:AQ72"/>
    <mergeCell ref="BB71:BC71"/>
    <mergeCell ref="BD71:BE71"/>
    <mergeCell ref="C72:E72"/>
    <mergeCell ref="F72:S72"/>
    <mergeCell ref="T72:U72"/>
    <mergeCell ref="V72:W72"/>
    <mergeCell ref="X72:Y72"/>
    <mergeCell ref="Z72:AA72"/>
    <mergeCell ref="AB72:AC72"/>
    <mergeCell ref="AD72:AE72"/>
    <mergeCell ref="AP71:AQ71"/>
    <mergeCell ref="AR71:AS71"/>
    <mergeCell ref="AT71:AU71"/>
    <mergeCell ref="AV71:AW71"/>
    <mergeCell ref="AX71:AY71"/>
    <mergeCell ref="AZ71:BA71"/>
    <mergeCell ref="AD71:AE71"/>
    <mergeCell ref="AF71:AG71"/>
    <mergeCell ref="AH71:AI71"/>
    <mergeCell ref="AJ71:AK71"/>
    <mergeCell ref="AL71:AM71"/>
    <mergeCell ref="AN71:AO71"/>
    <mergeCell ref="AZ70:BA70"/>
    <mergeCell ref="BB70:BC70"/>
    <mergeCell ref="BD70:BE70"/>
    <mergeCell ref="C71:E71"/>
    <mergeCell ref="F71:S71"/>
    <mergeCell ref="T71:U71"/>
    <mergeCell ref="V71:W71"/>
    <mergeCell ref="X71:Y71"/>
    <mergeCell ref="Z71:AA71"/>
    <mergeCell ref="AB71:AC71"/>
    <mergeCell ref="AN70:AO70"/>
    <mergeCell ref="AP70:AQ70"/>
    <mergeCell ref="AR70:AS70"/>
    <mergeCell ref="AT70:AU70"/>
    <mergeCell ref="AV70:AW70"/>
    <mergeCell ref="AX70:AY70"/>
    <mergeCell ref="AB70:AC70"/>
    <mergeCell ref="AD70:AE70"/>
    <mergeCell ref="AF70:AG70"/>
    <mergeCell ref="AH70:AI70"/>
    <mergeCell ref="AJ70:AK70"/>
    <mergeCell ref="AL70:AM70"/>
    <mergeCell ref="C70:E70"/>
    <mergeCell ref="F70:S70"/>
    <mergeCell ref="T70:U70"/>
    <mergeCell ref="V70:W70"/>
    <mergeCell ref="X70:Y70"/>
    <mergeCell ref="Z70:AA70"/>
    <mergeCell ref="AT69:AU69"/>
    <mergeCell ref="AV69:AW69"/>
    <mergeCell ref="AX69:AY69"/>
    <mergeCell ref="AZ69:BA69"/>
    <mergeCell ref="BB69:BC69"/>
    <mergeCell ref="BD69:BE69"/>
    <mergeCell ref="AH69:AI69"/>
    <mergeCell ref="AJ69:AK69"/>
    <mergeCell ref="AL69:AM69"/>
    <mergeCell ref="AN69:AO69"/>
    <mergeCell ref="AP69:AQ69"/>
    <mergeCell ref="AR69:AS69"/>
    <mergeCell ref="BD68:BE68"/>
    <mergeCell ref="C69:E69"/>
    <mergeCell ref="F69:S69"/>
    <mergeCell ref="T69:U69"/>
    <mergeCell ref="V69:W69"/>
    <mergeCell ref="X69:Y69"/>
    <mergeCell ref="Z69:AA69"/>
    <mergeCell ref="AB69:AC69"/>
    <mergeCell ref="AD69:AE69"/>
    <mergeCell ref="AF69:AG69"/>
    <mergeCell ref="AR68:AS68"/>
    <mergeCell ref="AT68:AU68"/>
    <mergeCell ref="AV68:AW68"/>
    <mergeCell ref="AX68:AY68"/>
    <mergeCell ref="AZ68:BA68"/>
    <mergeCell ref="BB68:BC68"/>
    <mergeCell ref="AF68:AG68"/>
    <mergeCell ref="AH68:AI68"/>
    <mergeCell ref="AJ68:AK68"/>
    <mergeCell ref="AL68:AM68"/>
    <mergeCell ref="AN68:AO68"/>
    <mergeCell ref="AP68:AQ68"/>
    <mergeCell ref="BB67:BC67"/>
    <mergeCell ref="BD67:BE67"/>
    <mergeCell ref="C68:E68"/>
    <mergeCell ref="F68:S68"/>
    <mergeCell ref="T68:U68"/>
    <mergeCell ref="V68:W68"/>
    <mergeCell ref="X68:Y68"/>
    <mergeCell ref="Z68:AA68"/>
    <mergeCell ref="AB68:AC68"/>
    <mergeCell ref="AD68:AE68"/>
    <mergeCell ref="AP67:AQ67"/>
    <mergeCell ref="AR67:AS67"/>
    <mergeCell ref="AT67:AU67"/>
    <mergeCell ref="AV67:AW67"/>
    <mergeCell ref="AX67:AY67"/>
    <mergeCell ref="AZ67:BA67"/>
    <mergeCell ref="AD67:AE67"/>
    <mergeCell ref="AF67:AG67"/>
    <mergeCell ref="AH67:AI67"/>
    <mergeCell ref="AJ67:AK67"/>
    <mergeCell ref="AL67:AM67"/>
    <mergeCell ref="AN67:AO67"/>
    <mergeCell ref="AZ66:BA66"/>
    <mergeCell ref="BB66:BC66"/>
    <mergeCell ref="BD66:BE66"/>
    <mergeCell ref="C67:E67"/>
    <mergeCell ref="F67:S67"/>
    <mergeCell ref="T67:U67"/>
    <mergeCell ref="V67:W67"/>
    <mergeCell ref="X67:Y67"/>
    <mergeCell ref="Z67:AA67"/>
    <mergeCell ref="AB67:AC67"/>
    <mergeCell ref="AN66:AO66"/>
    <mergeCell ref="AP66:AQ66"/>
    <mergeCell ref="AR66:AS66"/>
    <mergeCell ref="AT66:AU66"/>
    <mergeCell ref="AV66:AW66"/>
    <mergeCell ref="AX66:AY66"/>
    <mergeCell ref="AB66:AC66"/>
    <mergeCell ref="AD66:AE66"/>
    <mergeCell ref="AF66:AG66"/>
    <mergeCell ref="AH66:AI66"/>
    <mergeCell ref="AJ66:AK66"/>
    <mergeCell ref="AL66:AM66"/>
    <mergeCell ref="C66:E66"/>
    <mergeCell ref="F66:S66"/>
    <mergeCell ref="T66:U66"/>
    <mergeCell ref="V66:W66"/>
    <mergeCell ref="X66:Y66"/>
    <mergeCell ref="Z66:AA66"/>
    <mergeCell ref="AT65:AU65"/>
    <mergeCell ref="AV65:AW65"/>
    <mergeCell ref="AX65:AY65"/>
    <mergeCell ref="AZ65:BA65"/>
    <mergeCell ref="BB65:BC65"/>
    <mergeCell ref="BD65:BE65"/>
    <mergeCell ref="AH65:AI65"/>
    <mergeCell ref="AJ65:AK65"/>
    <mergeCell ref="AL65:AM65"/>
    <mergeCell ref="AN65:AO65"/>
    <mergeCell ref="AP65:AQ65"/>
    <mergeCell ref="AR65:AS65"/>
    <mergeCell ref="BD64:BE64"/>
    <mergeCell ref="C65:E65"/>
    <mergeCell ref="F65:S65"/>
    <mergeCell ref="T65:U65"/>
    <mergeCell ref="V65:W65"/>
    <mergeCell ref="X65:Y65"/>
    <mergeCell ref="Z65:AA65"/>
    <mergeCell ref="AB65:AC65"/>
    <mergeCell ref="AD65:AE65"/>
    <mergeCell ref="AF65:AG65"/>
    <mergeCell ref="AR64:AS64"/>
    <mergeCell ref="AT64:AU64"/>
    <mergeCell ref="AV64:AW64"/>
    <mergeCell ref="AX64:AY64"/>
    <mergeCell ref="AZ64:BA64"/>
    <mergeCell ref="BB64:BC64"/>
    <mergeCell ref="AF64:AG64"/>
    <mergeCell ref="AH64:AI64"/>
    <mergeCell ref="AJ64:AK64"/>
    <mergeCell ref="AL64:AM64"/>
    <mergeCell ref="AN64:AO64"/>
    <mergeCell ref="AP64:AQ64"/>
    <mergeCell ref="BB63:BC63"/>
    <mergeCell ref="BD63:BE63"/>
    <mergeCell ref="C64:E64"/>
    <mergeCell ref="F64:S64"/>
    <mergeCell ref="T64:U64"/>
    <mergeCell ref="V64:W64"/>
    <mergeCell ref="X64:Y64"/>
    <mergeCell ref="Z64:AA64"/>
    <mergeCell ref="AB64:AC64"/>
    <mergeCell ref="AD64:AE64"/>
    <mergeCell ref="AP63:AQ63"/>
    <mergeCell ref="AR63:AS63"/>
    <mergeCell ref="AT63:AU63"/>
    <mergeCell ref="AV63:AW63"/>
    <mergeCell ref="AX63:AY63"/>
    <mergeCell ref="AZ63:BA63"/>
    <mergeCell ref="AD63:AE63"/>
    <mergeCell ref="AF63:AG63"/>
    <mergeCell ref="AH63:AI63"/>
    <mergeCell ref="AJ63:AK63"/>
    <mergeCell ref="AL63:AM63"/>
    <mergeCell ref="AN63:AO63"/>
    <mergeCell ref="AZ62:BA62"/>
    <mergeCell ref="BB62:BC62"/>
    <mergeCell ref="BD62:BE62"/>
    <mergeCell ref="C63:E63"/>
    <mergeCell ref="F63:S63"/>
    <mergeCell ref="T63:U63"/>
    <mergeCell ref="V63:W63"/>
    <mergeCell ref="X63:Y63"/>
    <mergeCell ref="Z63:AA63"/>
    <mergeCell ref="AB63:AC63"/>
    <mergeCell ref="AN62:AO62"/>
    <mergeCell ref="AP62:AQ62"/>
    <mergeCell ref="AR62:AS62"/>
    <mergeCell ref="AT62:AU62"/>
    <mergeCell ref="AV62:AW62"/>
    <mergeCell ref="AX62:AY62"/>
    <mergeCell ref="AB62:AC62"/>
    <mergeCell ref="AD62:AE62"/>
    <mergeCell ref="AF62:AG62"/>
    <mergeCell ref="AH62:AI62"/>
    <mergeCell ref="AJ62:AK62"/>
    <mergeCell ref="AL62:AM62"/>
    <mergeCell ref="C62:E62"/>
    <mergeCell ref="F62:S62"/>
    <mergeCell ref="T62:U62"/>
    <mergeCell ref="V62:W62"/>
    <mergeCell ref="X62:Y62"/>
    <mergeCell ref="Z62:AA62"/>
    <mergeCell ref="AT61:AU61"/>
    <mergeCell ref="AV61:AW61"/>
    <mergeCell ref="AX61:AY61"/>
    <mergeCell ref="AZ61:BA61"/>
    <mergeCell ref="BB61:BC61"/>
    <mergeCell ref="BD61:BE61"/>
    <mergeCell ref="AH61:AI61"/>
    <mergeCell ref="AJ61:AK61"/>
    <mergeCell ref="AL61:AM61"/>
    <mergeCell ref="AN61:AO61"/>
    <mergeCell ref="AP61:AQ61"/>
    <mergeCell ref="AR61:AS61"/>
    <mergeCell ref="BD60:BE60"/>
    <mergeCell ref="C61:E61"/>
    <mergeCell ref="F61:S61"/>
    <mergeCell ref="T61:U61"/>
    <mergeCell ref="V61:W61"/>
    <mergeCell ref="X61:Y61"/>
    <mergeCell ref="Z61:AA61"/>
    <mergeCell ref="AB61:AC61"/>
    <mergeCell ref="AD61:AE61"/>
    <mergeCell ref="AF61:AG61"/>
    <mergeCell ref="AR60:AS60"/>
    <mergeCell ref="AT60:AU60"/>
    <mergeCell ref="AV60:AW60"/>
    <mergeCell ref="AX60:AY60"/>
    <mergeCell ref="AZ60:BA60"/>
    <mergeCell ref="BB60:BC60"/>
    <mergeCell ref="AF60:AG60"/>
    <mergeCell ref="AH60:AI60"/>
    <mergeCell ref="AJ60:AK60"/>
    <mergeCell ref="AL60:AM60"/>
    <mergeCell ref="AN60:AO60"/>
    <mergeCell ref="AP60:AQ60"/>
    <mergeCell ref="BB59:BC59"/>
    <mergeCell ref="BD59:BE59"/>
    <mergeCell ref="C60:E60"/>
    <mergeCell ref="F60:S60"/>
    <mergeCell ref="T60:U60"/>
    <mergeCell ref="V60:W60"/>
    <mergeCell ref="X60:Y60"/>
    <mergeCell ref="Z60:AA60"/>
    <mergeCell ref="AB60:AC60"/>
    <mergeCell ref="AD60:AE60"/>
    <mergeCell ref="AP59:AQ59"/>
    <mergeCell ref="AR59:AS59"/>
    <mergeCell ref="AT59:AU59"/>
    <mergeCell ref="AV59:AW59"/>
    <mergeCell ref="AX59:AY59"/>
    <mergeCell ref="AZ59:BA59"/>
    <mergeCell ref="AD59:AE59"/>
    <mergeCell ref="AF59:AG59"/>
    <mergeCell ref="AH59:AI59"/>
    <mergeCell ref="AJ59:AK59"/>
    <mergeCell ref="AL59:AM59"/>
    <mergeCell ref="AN59:AO59"/>
    <mergeCell ref="AZ58:BA58"/>
    <mergeCell ref="BB58:BC58"/>
    <mergeCell ref="BD58:BE58"/>
    <mergeCell ref="C59:E59"/>
    <mergeCell ref="F59:S59"/>
    <mergeCell ref="T59:U59"/>
    <mergeCell ref="V59:W59"/>
    <mergeCell ref="X59:Y59"/>
    <mergeCell ref="Z59:AA59"/>
    <mergeCell ref="AB59:AC59"/>
    <mergeCell ref="AN58:AO58"/>
    <mergeCell ref="AP58:AQ58"/>
    <mergeCell ref="AR58:AS58"/>
    <mergeCell ref="AT58:AU58"/>
    <mergeCell ref="AV58:AW58"/>
    <mergeCell ref="AX58:AY58"/>
    <mergeCell ref="AB58:AC58"/>
    <mergeCell ref="AD58:AE58"/>
    <mergeCell ref="AF58:AG58"/>
    <mergeCell ref="AH58:AI58"/>
    <mergeCell ref="AJ58:AK58"/>
    <mergeCell ref="AL58:AM58"/>
    <mergeCell ref="C58:E58"/>
    <mergeCell ref="F58:S58"/>
    <mergeCell ref="T58:U58"/>
    <mergeCell ref="V58:W58"/>
    <mergeCell ref="X58:Y58"/>
    <mergeCell ref="Z58:AA58"/>
    <mergeCell ref="AT57:AU57"/>
    <mergeCell ref="AV57:AW57"/>
    <mergeCell ref="AX57:AY57"/>
    <mergeCell ref="AZ57:BA57"/>
    <mergeCell ref="BB57:BC57"/>
    <mergeCell ref="BD57:BE57"/>
    <mergeCell ref="AH57:AI57"/>
    <mergeCell ref="AJ57:AK57"/>
    <mergeCell ref="AL57:AM57"/>
    <mergeCell ref="AN57:AO57"/>
    <mergeCell ref="AP57:AQ57"/>
    <mergeCell ref="AR57:AS57"/>
    <mergeCell ref="C56:BE56"/>
    <mergeCell ref="C57:E57"/>
    <mergeCell ref="F57:S57"/>
    <mergeCell ref="T57:U57"/>
    <mergeCell ref="V57:W57"/>
    <mergeCell ref="X57:Y57"/>
    <mergeCell ref="Z57:AA57"/>
    <mergeCell ref="AB57:AC57"/>
    <mergeCell ref="AD57:AE57"/>
    <mergeCell ref="AF57:AG57"/>
    <mergeCell ref="AT55:AU55"/>
    <mergeCell ref="AV55:AW55"/>
    <mergeCell ref="AX55:AY55"/>
    <mergeCell ref="AZ55:BA55"/>
    <mergeCell ref="BB55:BC55"/>
    <mergeCell ref="BD55:BE55"/>
    <mergeCell ref="AH55:AI55"/>
    <mergeCell ref="AJ55:AK55"/>
    <mergeCell ref="AL55:AM55"/>
    <mergeCell ref="AN55:AO55"/>
    <mergeCell ref="AP55:AQ55"/>
    <mergeCell ref="AR55:AS55"/>
    <mergeCell ref="BB54:BC54"/>
    <mergeCell ref="BD54:BE54"/>
    <mergeCell ref="C55:S55"/>
    <mergeCell ref="T55:U55"/>
    <mergeCell ref="V55:W55"/>
    <mergeCell ref="X55:Y55"/>
    <mergeCell ref="Z55:AA55"/>
    <mergeCell ref="AB55:AC55"/>
    <mergeCell ref="AD55:AE55"/>
    <mergeCell ref="AF55:AG55"/>
    <mergeCell ref="AP54:AQ54"/>
    <mergeCell ref="AR54:AS54"/>
    <mergeCell ref="AT54:AU54"/>
    <mergeCell ref="AV54:AW54"/>
    <mergeCell ref="AX54:AY54"/>
    <mergeCell ref="AZ54:BA54"/>
    <mergeCell ref="AD54:AE54"/>
    <mergeCell ref="AF54:AG54"/>
    <mergeCell ref="AH54:AI54"/>
    <mergeCell ref="AJ54:AK54"/>
    <mergeCell ref="AL54:AM54"/>
    <mergeCell ref="AN54:AO54"/>
    <mergeCell ref="AZ53:BA53"/>
    <mergeCell ref="BB53:BC53"/>
    <mergeCell ref="BD53:BE53"/>
    <mergeCell ref="C54:E54"/>
    <mergeCell ref="F54:S54"/>
    <mergeCell ref="T54:U54"/>
    <mergeCell ref="V54:W54"/>
    <mergeCell ref="X54:Y54"/>
    <mergeCell ref="Z54:AA54"/>
    <mergeCell ref="AB54:AC54"/>
    <mergeCell ref="AN53:AO53"/>
    <mergeCell ref="AP53:AQ53"/>
    <mergeCell ref="AR53:AS53"/>
    <mergeCell ref="AT53:AU53"/>
    <mergeCell ref="AV53:AW53"/>
    <mergeCell ref="AX53:AY53"/>
    <mergeCell ref="AB53:AC53"/>
    <mergeCell ref="AD53:AE53"/>
    <mergeCell ref="AF53:AG53"/>
    <mergeCell ref="AH53:AI53"/>
    <mergeCell ref="AJ53:AK53"/>
    <mergeCell ref="AL53:AM53"/>
    <mergeCell ref="C53:E53"/>
    <mergeCell ref="F53:S53"/>
    <mergeCell ref="T53:U53"/>
    <mergeCell ref="V53:W53"/>
    <mergeCell ref="X53:Y53"/>
    <mergeCell ref="Z53:AA53"/>
    <mergeCell ref="AT52:AU52"/>
    <mergeCell ref="AV52:AW52"/>
    <mergeCell ref="AX52:AY52"/>
    <mergeCell ref="AZ52:BA52"/>
    <mergeCell ref="BB52:BC52"/>
    <mergeCell ref="BD52:BE52"/>
    <mergeCell ref="AH52:AI52"/>
    <mergeCell ref="AJ52:AK52"/>
    <mergeCell ref="AL52:AM52"/>
    <mergeCell ref="AN52:AO52"/>
    <mergeCell ref="AP52:AQ52"/>
    <mergeCell ref="AR52:AS52"/>
    <mergeCell ref="BD51:BE51"/>
    <mergeCell ref="C52:E52"/>
    <mergeCell ref="F52:S52"/>
    <mergeCell ref="T52:U52"/>
    <mergeCell ref="V52:W52"/>
    <mergeCell ref="X52:Y52"/>
    <mergeCell ref="Z52:AA52"/>
    <mergeCell ref="AB52:AC52"/>
    <mergeCell ref="AD52:AE52"/>
    <mergeCell ref="AF52:AG52"/>
    <mergeCell ref="AR51:AS51"/>
    <mergeCell ref="AT51:AU51"/>
    <mergeCell ref="AV51:AW51"/>
    <mergeCell ref="AX51:AY51"/>
    <mergeCell ref="AZ51:BA51"/>
    <mergeCell ref="BB51:BC51"/>
    <mergeCell ref="AF51:AG51"/>
    <mergeCell ref="AH51:AI51"/>
    <mergeCell ref="AJ51:AK51"/>
    <mergeCell ref="AL51:AM51"/>
    <mergeCell ref="AN51:AO51"/>
    <mergeCell ref="AP51:AQ51"/>
    <mergeCell ref="BB50:BC50"/>
    <mergeCell ref="BD50:BE50"/>
    <mergeCell ref="C51:E51"/>
    <mergeCell ref="F51:S51"/>
    <mergeCell ref="T51:U51"/>
    <mergeCell ref="V51:W51"/>
    <mergeCell ref="X51:Y51"/>
    <mergeCell ref="Z51:AA51"/>
    <mergeCell ref="AB51:AC51"/>
    <mergeCell ref="AD51:AE51"/>
    <mergeCell ref="AP50:AQ50"/>
    <mergeCell ref="AR50:AS50"/>
    <mergeCell ref="AT50:AU50"/>
    <mergeCell ref="AV50:AW50"/>
    <mergeCell ref="AX50:AY50"/>
    <mergeCell ref="AZ50:BA50"/>
    <mergeCell ref="AD50:AE50"/>
    <mergeCell ref="AF50:AG50"/>
    <mergeCell ref="AH50:AI50"/>
    <mergeCell ref="AJ50:AK50"/>
    <mergeCell ref="AL50:AM50"/>
    <mergeCell ref="AN50:AO50"/>
    <mergeCell ref="AZ49:BA49"/>
    <mergeCell ref="BB49:BC49"/>
    <mergeCell ref="BD49:BE49"/>
    <mergeCell ref="C50:E50"/>
    <mergeCell ref="F50:S50"/>
    <mergeCell ref="T50:U50"/>
    <mergeCell ref="V50:W50"/>
    <mergeCell ref="X50:Y50"/>
    <mergeCell ref="Z50:AA50"/>
    <mergeCell ref="AB50:AC50"/>
    <mergeCell ref="AN49:AO49"/>
    <mergeCell ref="AP49:AQ49"/>
    <mergeCell ref="AR49:AS49"/>
    <mergeCell ref="AT49:AU49"/>
    <mergeCell ref="AV49:AW49"/>
    <mergeCell ref="AX49:AY49"/>
    <mergeCell ref="AB49:AC49"/>
    <mergeCell ref="AD49:AE49"/>
    <mergeCell ref="AF49:AG49"/>
    <mergeCell ref="AH49:AI49"/>
    <mergeCell ref="AJ49:AK49"/>
    <mergeCell ref="AL49:AM49"/>
    <mergeCell ref="C49:E49"/>
    <mergeCell ref="F49:S49"/>
    <mergeCell ref="T49:U49"/>
    <mergeCell ref="V49:W49"/>
    <mergeCell ref="X49:Y49"/>
    <mergeCell ref="Z49:AA49"/>
    <mergeCell ref="AT48:AU48"/>
    <mergeCell ref="AV48:AW48"/>
    <mergeCell ref="AX48:AY48"/>
    <mergeCell ref="AZ48:BA48"/>
    <mergeCell ref="BB48:BC48"/>
    <mergeCell ref="BD48:BE48"/>
    <mergeCell ref="AH48:AI48"/>
    <mergeCell ref="AJ48:AK48"/>
    <mergeCell ref="AL48:AM48"/>
    <mergeCell ref="AN48:AO48"/>
    <mergeCell ref="AP48:AQ48"/>
    <mergeCell ref="AR48:AS48"/>
    <mergeCell ref="BD47:BE47"/>
    <mergeCell ref="C48:E48"/>
    <mergeCell ref="F48:S48"/>
    <mergeCell ref="T48:U48"/>
    <mergeCell ref="V48:W48"/>
    <mergeCell ref="X48:Y48"/>
    <mergeCell ref="Z48:AA48"/>
    <mergeCell ref="AB48:AC48"/>
    <mergeCell ref="AD48:AE48"/>
    <mergeCell ref="AF48:AG48"/>
    <mergeCell ref="AR47:AS47"/>
    <mergeCell ref="AT47:AU47"/>
    <mergeCell ref="AV47:AW47"/>
    <mergeCell ref="AX47:AY47"/>
    <mergeCell ref="AZ47:BA47"/>
    <mergeCell ref="BB47:BC47"/>
    <mergeCell ref="AF47:AG47"/>
    <mergeCell ref="AH47:AI47"/>
    <mergeCell ref="AJ47:AK47"/>
    <mergeCell ref="AL47:AM47"/>
    <mergeCell ref="AN47:AO47"/>
    <mergeCell ref="AP47:AQ47"/>
    <mergeCell ref="BB46:BC46"/>
    <mergeCell ref="BD46:BE46"/>
    <mergeCell ref="C47:E47"/>
    <mergeCell ref="F47:S47"/>
    <mergeCell ref="T47:U47"/>
    <mergeCell ref="V47:W47"/>
    <mergeCell ref="X47:Y47"/>
    <mergeCell ref="Z47:AA47"/>
    <mergeCell ref="AB47:AC47"/>
    <mergeCell ref="AD47:AE47"/>
    <mergeCell ref="AP46:AQ46"/>
    <mergeCell ref="AR46:AS46"/>
    <mergeCell ref="AT46:AU46"/>
    <mergeCell ref="AV46:AW46"/>
    <mergeCell ref="AX46:AY46"/>
    <mergeCell ref="AZ46:BA46"/>
    <mergeCell ref="AD46:AE46"/>
    <mergeCell ref="AF46:AG46"/>
    <mergeCell ref="AH46:AI46"/>
    <mergeCell ref="AJ46:AK46"/>
    <mergeCell ref="AL46:AM46"/>
    <mergeCell ref="AN46:AO46"/>
    <mergeCell ref="AZ45:BA45"/>
    <mergeCell ref="BB45:BC45"/>
    <mergeCell ref="BD45:BE45"/>
    <mergeCell ref="C46:E46"/>
    <mergeCell ref="F46:S46"/>
    <mergeCell ref="T46:U46"/>
    <mergeCell ref="V46:W46"/>
    <mergeCell ref="X46:Y46"/>
    <mergeCell ref="Z46:AA46"/>
    <mergeCell ref="AB46:AC46"/>
    <mergeCell ref="AN45:AO45"/>
    <mergeCell ref="AP45:AQ45"/>
    <mergeCell ref="AR45:AS45"/>
    <mergeCell ref="AT45:AU45"/>
    <mergeCell ref="AV45:AW45"/>
    <mergeCell ref="AX45:AY45"/>
    <mergeCell ref="AB45:AC45"/>
    <mergeCell ref="AD45:AE45"/>
    <mergeCell ref="AF45:AG45"/>
    <mergeCell ref="AH45:AI45"/>
    <mergeCell ref="AJ45:AK45"/>
    <mergeCell ref="AL45:AM45"/>
    <mergeCell ref="C45:E45"/>
    <mergeCell ref="F45:S45"/>
    <mergeCell ref="T45:U45"/>
    <mergeCell ref="V45:W45"/>
    <mergeCell ref="X45:Y45"/>
    <mergeCell ref="Z45:AA45"/>
    <mergeCell ref="AT44:AU44"/>
    <mergeCell ref="AV44:AW44"/>
    <mergeCell ref="AX44:AY44"/>
    <mergeCell ref="AZ44:BA44"/>
    <mergeCell ref="BB44:BC44"/>
    <mergeCell ref="BD44:BE44"/>
    <mergeCell ref="AH44:AI44"/>
    <mergeCell ref="AJ44:AK44"/>
    <mergeCell ref="AL44:AM44"/>
    <mergeCell ref="AN44:AO44"/>
    <mergeCell ref="AP44:AQ44"/>
    <mergeCell ref="AR44:AS44"/>
    <mergeCell ref="BD43:BE43"/>
    <mergeCell ref="C44:E44"/>
    <mergeCell ref="F44:S44"/>
    <mergeCell ref="T44:U44"/>
    <mergeCell ref="V44:W44"/>
    <mergeCell ref="X44:Y44"/>
    <mergeCell ref="Z44:AA44"/>
    <mergeCell ref="AB44:AC44"/>
    <mergeCell ref="AD44:AE44"/>
    <mergeCell ref="AF44:AG44"/>
    <mergeCell ref="AR43:AS43"/>
    <mergeCell ref="AT43:AU43"/>
    <mergeCell ref="AV43:AW43"/>
    <mergeCell ref="AX43:AY43"/>
    <mergeCell ref="AZ43:BA43"/>
    <mergeCell ref="BB43:BC43"/>
    <mergeCell ref="AF43:AG43"/>
    <mergeCell ref="AH43:AI43"/>
    <mergeCell ref="AJ43:AK43"/>
    <mergeCell ref="AL43:AM43"/>
    <mergeCell ref="AN43:AO43"/>
    <mergeCell ref="AP43:AQ43"/>
    <mergeCell ref="BB42:BC42"/>
    <mergeCell ref="BD42:BE42"/>
    <mergeCell ref="C43:E43"/>
    <mergeCell ref="F43:S43"/>
    <mergeCell ref="T43:U43"/>
    <mergeCell ref="V43:W43"/>
    <mergeCell ref="X43:Y43"/>
    <mergeCell ref="Z43:AA43"/>
    <mergeCell ref="AB43:AC43"/>
    <mergeCell ref="AD43:AE43"/>
    <mergeCell ref="AP42:AQ42"/>
    <mergeCell ref="AR42:AS42"/>
    <mergeCell ref="AT42:AU42"/>
    <mergeCell ref="AV42:AW42"/>
    <mergeCell ref="AX42:AY42"/>
    <mergeCell ref="AZ42:BA42"/>
    <mergeCell ref="AD42:AE42"/>
    <mergeCell ref="AF42:AG42"/>
    <mergeCell ref="AH42:AI42"/>
    <mergeCell ref="AJ42:AK42"/>
    <mergeCell ref="AL42:AM42"/>
    <mergeCell ref="AN42:AO42"/>
    <mergeCell ref="AZ41:BA41"/>
    <mergeCell ref="BB41:BC41"/>
    <mergeCell ref="BD41:BE41"/>
    <mergeCell ref="C42:E42"/>
    <mergeCell ref="F42:S42"/>
    <mergeCell ref="T42:U42"/>
    <mergeCell ref="V42:W42"/>
    <mergeCell ref="X42:Y42"/>
    <mergeCell ref="Z42:AA42"/>
    <mergeCell ref="AB42:AC42"/>
    <mergeCell ref="AN41:AO41"/>
    <mergeCell ref="AP41:AQ41"/>
    <mergeCell ref="AR41:AS41"/>
    <mergeCell ref="AT41:AU41"/>
    <mergeCell ref="AV41:AW41"/>
    <mergeCell ref="AX41:AY41"/>
    <mergeCell ref="AB41:AC41"/>
    <mergeCell ref="AD41:AE41"/>
    <mergeCell ref="AF41:AG41"/>
    <mergeCell ref="AH41:AI41"/>
    <mergeCell ref="AJ41:AK41"/>
    <mergeCell ref="AL41:AM41"/>
    <mergeCell ref="C41:E41"/>
    <mergeCell ref="F41:S41"/>
    <mergeCell ref="T41:U41"/>
    <mergeCell ref="V41:W41"/>
    <mergeCell ref="X41:Y41"/>
    <mergeCell ref="Z41:AA41"/>
    <mergeCell ref="AX38:AY38"/>
    <mergeCell ref="AZ38:BA38"/>
    <mergeCell ref="BB38:BC38"/>
    <mergeCell ref="BD38:BE38"/>
    <mergeCell ref="C39:BE39"/>
    <mergeCell ref="C40:BE40"/>
    <mergeCell ref="AL38:AM38"/>
    <mergeCell ref="AN38:AO38"/>
    <mergeCell ref="AP38:AQ38"/>
    <mergeCell ref="AR38:AS38"/>
    <mergeCell ref="AT38:AU38"/>
    <mergeCell ref="AV38:AW38"/>
    <mergeCell ref="Z38:AA38"/>
    <mergeCell ref="AB38:AC38"/>
    <mergeCell ref="AD38:AE38"/>
    <mergeCell ref="AF38:AG38"/>
    <mergeCell ref="AH38:AI38"/>
    <mergeCell ref="AJ38:AK38"/>
    <mergeCell ref="AV35:AW37"/>
    <mergeCell ref="AX35:AY37"/>
    <mergeCell ref="AZ35:BA37"/>
    <mergeCell ref="BB35:BC37"/>
    <mergeCell ref="BD35:BE37"/>
    <mergeCell ref="C38:E38"/>
    <mergeCell ref="F38:S38"/>
    <mergeCell ref="T38:U38"/>
    <mergeCell ref="V38:W38"/>
    <mergeCell ref="X38:Y38"/>
    <mergeCell ref="AT33:AW33"/>
    <mergeCell ref="AX33:BA33"/>
    <mergeCell ref="BB33:BE33"/>
    <mergeCell ref="AH34:AI37"/>
    <mergeCell ref="AJ34:AK37"/>
    <mergeCell ref="AL34:AM37"/>
    <mergeCell ref="AP34:BE34"/>
    <mergeCell ref="AP35:AQ37"/>
    <mergeCell ref="AR35:AS37"/>
    <mergeCell ref="AT35:AU37"/>
    <mergeCell ref="AP31:BE32"/>
    <mergeCell ref="T32:U37"/>
    <mergeCell ref="V32:W37"/>
    <mergeCell ref="X32:Y37"/>
    <mergeCell ref="Z32:AA37"/>
    <mergeCell ref="AD32:AE37"/>
    <mergeCell ref="AF32:AM32"/>
    <mergeCell ref="AF33:AG37"/>
    <mergeCell ref="AH33:AM33"/>
    <mergeCell ref="AP33:AS33"/>
    <mergeCell ref="C31:E37"/>
    <mergeCell ref="F31:S37"/>
    <mergeCell ref="T31:AA31"/>
    <mergeCell ref="AB31:AC37"/>
    <mergeCell ref="AD31:AM31"/>
    <mergeCell ref="AN31:AO37"/>
    <mergeCell ref="AT28:BB28"/>
    <mergeCell ref="BC28:BD28"/>
    <mergeCell ref="E29:F29"/>
    <mergeCell ref="G29:H29"/>
    <mergeCell ref="I29:J29"/>
    <mergeCell ref="K29:L29"/>
    <mergeCell ref="M29:O29"/>
    <mergeCell ref="P29:Q29"/>
    <mergeCell ref="R29:S29"/>
    <mergeCell ref="X29:AI30"/>
    <mergeCell ref="P28:Q28"/>
    <mergeCell ref="R28:S28"/>
    <mergeCell ref="W28:AB28"/>
    <mergeCell ref="AC28:AE28"/>
    <mergeCell ref="AF28:AH28"/>
    <mergeCell ref="AL28:AS28"/>
    <mergeCell ref="P27:Q27"/>
    <mergeCell ref="R27:S27"/>
    <mergeCell ref="AL27:AS27"/>
    <mergeCell ref="AT27:BB27"/>
    <mergeCell ref="BC27:BD27"/>
    <mergeCell ref="E28:F28"/>
    <mergeCell ref="G28:H28"/>
    <mergeCell ref="I28:J28"/>
    <mergeCell ref="K28:L28"/>
    <mergeCell ref="M28:O28"/>
    <mergeCell ref="AC26:AE26"/>
    <mergeCell ref="AF26:AH26"/>
    <mergeCell ref="AL26:AS26"/>
    <mergeCell ref="AT26:BB26"/>
    <mergeCell ref="BC26:BD26"/>
    <mergeCell ref="E27:F27"/>
    <mergeCell ref="G27:H27"/>
    <mergeCell ref="I27:J27"/>
    <mergeCell ref="K27:L27"/>
    <mergeCell ref="M27:O27"/>
    <mergeCell ref="AT24:BB25"/>
    <mergeCell ref="BC24:BD25"/>
    <mergeCell ref="E26:F26"/>
    <mergeCell ref="G26:H26"/>
    <mergeCell ref="I26:J26"/>
    <mergeCell ref="K26:L26"/>
    <mergeCell ref="M26:O26"/>
    <mergeCell ref="P26:Q26"/>
    <mergeCell ref="R26:S26"/>
    <mergeCell ref="W26:AB26"/>
    <mergeCell ref="P24:Q25"/>
    <mergeCell ref="R24:S25"/>
    <mergeCell ref="W24:AB25"/>
    <mergeCell ref="AC24:AE25"/>
    <mergeCell ref="AF24:AH25"/>
    <mergeCell ref="AL24:AS25"/>
    <mergeCell ref="D24:D25"/>
    <mergeCell ref="E24:F25"/>
    <mergeCell ref="G24:H25"/>
    <mergeCell ref="I24:J25"/>
    <mergeCell ref="K24:L25"/>
    <mergeCell ref="M24:O25"/>
    <mergeCell ref="AV16:AY16"/>
    <mergeCell ref="AZ16:BD16"/>
    <mergeCell ref="W22:AB22"/>
    <mergeCell ref="AD22:AL22"/>
    <mergeCell ref="D23:S23"/>
    <mergeCell ref="X23:AG23"/>
    <mergeCell ref="AK23:BE23"/>
    <mergeCell ref="W16:AA16"/>
    <mergeCell ref="AB16:AE16"/>
    <mergeCell ref="AF16:AI16"/>
    <mergeCell ref="AJ16:AM16"/>
    <mergeCell ref="AN16:AQ16"/>
    <mergeCell ref="AR16:AU16"/>
    <mergeCell ref="Z12:AN12"/>
    <mergeCell ref="AV12:BF12"/>
    <mergeCell ref="Z13:AN13"/>
    <mergeCell ref="Z14:AQ14"/>
    <mergeCell ref="D15:BD15"/>
    <mergeCell ref="D16:D17"/>
    <mergeCell ref="E16:H16"/>
    <mergeCell ref="I16:M16"/>
    <mergeCell ref="N16:R16"/>
    <mergeCell ref="S16:V16"/>
    <mergeCell ref="A9:I10"/>
    <mergeCell ref="V10:AL10"/>
    <mergeCell ref="AY10:BF10"/>
    <mergeCell ref="A11:E11"/>
    <mergeCell ref="F11:L11"/>
    <mergeCell ref="R11:AP11"/>
    <mergeCell ref="AZ5:BF5"/>
    <mergeCell ref="A6:I6"/>
    <mergeCell ref="P6:Y6"/>
    <mergeCell ref="AC6:AP6"/>
    <mergeCell ref="AW6:BF8"/>
    <mergeCell ref="A7:K7"/>
    <mergeCell ref="N7:T7"/>
    <mergeCell ref="A8:G8"/>
    <mergeCell ref="U8:AP8"/>
    <mergeCell ref="R1:AP1"/>
    <mergeCell ref="T3:AP3"/>
    <mergeCell ref="A4:L4"/>
    <mergeCell ref="T4:AO4"/>
    <mergeCell ref="AT4:AZ4"/>
    <mergeCell ref="A5:F5"/>
    <mergeCell ref="N5:Q5"/>
    <mergeCell ref="R5:W5"/>
    <mergeCell ref="AC5:AP5"/>
    <mergeCell ref="AR5:AY5"/>
  </mergeCells>
  <printOptions horizontalCentered="1"/>
  <pageMargins left="0.7874015748031497" right="0" top="0.1968503937007874" bottom="0.1968503937007874" header="0" footer="0"/>
  <pageSetup fitToHeight="2" fitToWidth="1"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9"/>
  <sheetViews>
    <sheetView tabSelected="1" view="pageBreakPreview" zoomScale="85" zoomScaleNormal="50" zoomScaleSheetLayoutView="85" zoomScalePageLayoutView="0" workbookViewId="0" topLeftCell="A10">
      <selection activeCell="AR110" sqref="AR110:AS110"/>
    </sheetView>
  </sheetViews>
  <sheetFormatPr defaultColWidth="10.125" defaultRowHeight="12.75"/>
  <cols>
    <col min="1" max="2" width="4.375" style="1" customWidth="1"/>
    <col min="3" max="5" width="4.375" style="2" customWidth="1"/>
    <col min="6" max="11" width="5.625" style="1" customWidth="1"/>
    <col min="12" max="12" width="5.625" style="5" customWidth="1"/>
    <col min="13" max="13" width="5.125" style="5" customWidth="1"/>
    <col min="14" max="15" width="5.125" style="4" customWidth="1"/>
    <col min="16" max="19" width="5.125" style="3" customWidth="1"/>
    <col min="20" max="26" width="4.75390625" style="3" customWidth="1"/>
    <col min="27" max="27" width="4.75390625" style="2" customWidth="1"/>
    <col min="28" max="29" width="4.75390625" style="3" customWidth="1"/>
    <col min="30" max="30" width="4.75390625" style="2" customWidth="1"/>
    <col min="31" max="41" width="4.75390625" style="1" customWidth="1"/>
    <col min="42" max="50" width="4.375" style="1" customWidth="1"/>
    <col min="51" max="51" width="3.875" style="1" customWidth="1"/>
    <col min="52" max="52" width="4.00390625" style="1" customWidth="1"/>
    <col min="53" max="53" width="4.25390625" style="1" customWidth="1"/>
    <col min="54" max="54" width="4.00390625" style="1" customWidth="1"/>
    <col min="55" max="55" width="5.375" style="1" customWidth="1"/>
    <col min="56" max="56" width="4.375" style="1" customWidth="1"/>
    <col min="57" max="57" width="5.00390625" style="1" customWidth="1"/>
    <col min="58" max="58" width="7.25390625" style="1" customWidth="1"/>
    <col min="59" max="16384" width="10.125" style="1" customWidth="1"/>
  </cols>
  <sheetData>
    <row r="1" spans="2:58" ht="23.25" customHeight="1">
      <c r="B1" s="6"/>
      <c r="C1" s="6"/>
      <c r="D1" s="6"/>
      <c r="E1" s="1"/>
      <c r="K1" s="5"/>
      <c r="M1" s="4"/>
      <c r="N1" s="3"/>
      <c r="O1" s="3"/>
      <c r="R1" s="752" t="s">
        <v>81</v>
      </c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2"/>
      <c r="AL1" s="752"/>
      <c r="AM1" s="752"/>
      <c r="AN1" s="752"/>
      <c r="AO1" s="752"/>
      <c r="AP1" s="752"/>
      <c r="BA1" s="102"/>
      <c r="BB1" s="100"/>
      <c r="BC1" s="100"/>
      <c r="BD1" s="100"/>
      <c r="BE1" s="100"/>
      <c r="BF1" s="100"/>
    </row>
    <row r="2" spans="1:58" s="99" customFormat="1" ht="23.25" customHeight="1">
      <c r="A2" s="101"/>
      <c r="B2" s="101"/>
      <c r="C2" s="101"/>
      <c r="D2" s="101"/>
      <c r="E2" s="101"/>
      <c r="F2" s="101"/>
      <c r="G2" s="101"/>
      <c r="H2" s="101"/>
      <c r="I2" s="129" t="s">
        <v>102</v>
      </c>
      <c r="J2" s="101"/>
      <c r="K2" s="101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00"/>
      <c r="BB2" s="100"/>
      <c r="BC2" s="100"/>
      <c r="BD2" s="100"/>
      <c r="BE2" s="100"/>
      <c r="BF2" s="100"/>
    </row>
    <row r="3" spans="1:58" ht="36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98"/>
      <c r="N3" s="98"/>
      <c r="O3" s="98"/>
      <c r="P3" s="753" t="s">
        <v>242</v>
      </c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3"/>
      <c r="AU3" s="98"/>
      <c r="AV3" s="98"/>
      <c r="AW3" s="98"/>
      <c r="AX3" s="98"/>
      <c r="AY3" s="98"/>
      <c r="AZ3" s="98"/>
      <c r="BA3" s="97"/>
      <c r="BB3" s="94"/>
      <c r="BC3" s="94"/>
      <c r="BD3" s="94"/>
      <c r="BE3" s="94"/>
      <c r="BF3" s="94"/>
    </row>
    <row r="4" spans="1:58" ht="26.25">
      <c r="A4" s="782" t="s">
        <v>126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209"/>
      <c r="M4" s="96"/>
      <c r="N4" s="95"/>
      <c r="O4" s="95"/>
      <c r="P4" s="95"/>
      <c r="Q4" s="95"/>
      <c r="R4" s="95"/>
      <c r="S4" s="95"/>
      <c r="T4" s="756" t="s">
        <v>243</v>
      </c>
      <c r="U4" s="756"/>
      <c r="V4" s="756"/>
      <c r="W4" s="756"/>
      <c r="X4" s="756"/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113"/>
      <c r="AT4" s="754"/>
      <c r="AU4" s="754"/>
      <c r="AV4" s="754"/>
      <c r="AW4" s="754"/>
      <c r="AX4" s="754"/>
      <c r="AY4" s="754"/>
      <c r="AZ4" s="754"/>
      <c r="BA4" s="94"/>
      <c r="BB4" s="94"/>
      <c r="BC4" s="94"/>
      <c r="BD4" s="94"/>
      <c r="BE4" s="94"/>
      <c r="BF4" s="94"/>
    </row>
    <row r="5" spans="1:58" ht="23.25" customHeight="1">
      <c r="A5" s="304" t="s">
        <v>127</v>
      </c>
      <c r="B5" s="304"/>
      <c r="C5" s="304"/>
      <c r="D5" s="304"/>
      <c r="E5" s="304"/>
      <c r="F5" s="304"/>
      <c r="G5" s="136"/>
      <c r="H5" s="134"/>
      <c r="I5" s="134"/>
      <c r="J5" s="134"/>
      <c r="K5" s="134"/>
      <c r="L5" s="137"/>
      <c r="M5" s="93"/>
      <c r="N5" s="747" t="s">
        <v>69</v>
      </c>
      <c r="O5" s="747"/>
      <c r="P5" s="747"/>
      <c r="Q5" s="747"/>
      <c r="R5" s="742" t="s">
        <v>68</v>
      </c>
      <c r="S5" s="742"/>
      <c r="T5" s="742"/>
      <c r="U5" s="742"/>
      <c r="V5" s="742"/>
      <c r="W5" s="742"/>
      <c r="X5" s="92" t="s">
        <v>67</v>
      </c>
      <c r="Y5" s="114"/>
      <c r="AA5" s="92"/>
      <c r="AB5" s="117"/>
      <c r="AC5" s="743" t="s">
        <v>82</v>
      </c>
      <c r="AD5" s="743"/>
      <c r="AE5" s="743"/>
      <c r="AF5" s="743"/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106"/>
      <c r="AR5" s="755" t="s">
        <v>66</v>
      </c>
      <c r="AS5" s="755"/>
      <c r="AT5" s="755"/>
      <c r="AU5" s="755"/>
      <c r="AV5" s="755"/>
      <c r="AW5" s="755"/>
      <c r="AX5" s="755"/>
      <c r="AY5" s="755"/>
      <c r="AZ5" s="740" t="s">
        <v>167</v>
      </c>
      <c r="BA5" s="740"/>
      <c r="BB5" s="740"/>
      <c r="BC5" s="740"/>
      <c r="BD5" s="740"/>
      <c r="BE5" s="740"/>
      <c r="BF5" s="740"/>
    </row>
    <row r="6" spans="1:58" ht="22.5" customHeight="1">
      <c r="A6" s="304" t="s">
        <v>128</v>
      </c>
      <c r="B6" s="304"/>
      <c r="C6" s="304"/>
      <c r="D6" s="304"/>
      <c r="E6" s="304"/>
      <c r="F6" s="304"/>
      <c r="G6" s="304"/>
      <c r="H6" s="304"/>
      <c r="I6" s="304"/>
      <c r="J6" s="138"/>
      <c r="K6" s="138"/>
      <c r="L6" s="139"/>
      <c r="M6" s="93"/>
      <c r="N6" s="84"/>
      <c r="O6" s="84"/>
      <c r="P6" s="745" t="s">
        <v>83</v>
      </c>
      <c r="Q6" s="746"/>
      <c r="R6" s="746"/>
      <c r="S6" s="746"/>
      <c r="T6" s="746"/>
      <c r="U6" s="746"/>
      <c r="V6" s="746"/>
      <c r="W6" s="746"/>
      <c r="X6" s="746"/>
      <c r="Y6" s="746"/>
      <c r="Z6" s="203"/>
      <c r="AA6" s="140"/>
      <c r="AB6" s="204"/>
      <c r="AC6" s="744" t="s">
        <v>65</v>
      </c>
      <c r="AD6" s="744"/>
      <c r="AE6" s="744"/>
      <c r="AF6" s="744"/>
      <c r="AG6" s="744"/>
      <c r="AH6" s="744"/>
      <c r="AI6" s="744"/>
      <c r="AJ6" s="744"/>
      <c r="AK6" s="744"/>
      <c r="AL6" s="744"/>
      <c r="AM6" s="744"/>
      <c r="AN6" s="744"/>
      <c r="AO6" s="744"/>
      <c r="AP6" s="744"/>
      <c r="AQ6" s="115"/>
      <c r="AR6" s="115"/>
      <c r="AS6" s="83"/>
      <c r="AT6" s="91"/>
      <c r="AU6" s="91"/>
      <c r="AW6" s="750" t="s">
        <v>89</v>
      </c>
      <c r="AX6" s="750"/>
      <c r="AY6" s="750"/>
      <c r="AZ6" s="750"/>
      <c r="BA6" s="750"/>
      <c r="BB6" s="750"/>
      <c r="BC6" s="750"/>
      <c r="BD6" s="750"/>
      <c r="BE6" s="750"/>
      <c r="BF6" s="750"/>
    </row>
    <row r="7" spans="1:58" ht="26.25" customHeight="1">
      <c r="A7" s="778" t="s">
        <v>223</v>
      </c>
      <c r="B7" s="778"/>
      <c r="C7" s="778"/>
      <c r="D7" s="778"/>
      <c r="E7" s="778"/>
      <c r="F7" s="778"/>
      <c r="G7" s="778"/>
      <c r="H7" s="778"/>
      <c r="I7" s="778"/>
      <c r="J7" s="778"/>
      <c r="K7" s="778"/>
      <c r="L7" s="136"/>
      <c r="M7" s="86"/>
      <c r="N7" s="747" t="s">
        <v>84</v>
      </c>
      <c r="O7" s="747"/>
      <c r="P7" s="747"/>
      <c r="Q7" s="747"/>
      <c r="R7" s="747"/>
      <c r="S7" s="747"/>
      <c r="T7" s="747"/>
      <c r="U7" s="206" t="s">
        <v>85</v>
      </c>
      <c r="V7" s="90"/>
      <c r="W7" s="90"/>
      <c r="X7" s="90"/>
      <c r="Y7" s="90"/>
      <c r="Z7" s="90"/>
      <c r="AA7" s="90"/>
      <c r="AB7" s="118"/>
      <c r="AC7" s="118"/>
      <c r="AD7" s="89"/>
      <c r="AE7" s="88"/>
      <c r="AF7" s="87"/>
      <c r="AG7" s="87"/>
      <c r="AH7" s="87"/>
      <c r="AI7" s="87"/>
      <c r="AJ7" s="88"/>
      <c r="AK7" s="88"/>
      <c r="AL7" s="88"/>
      <c r="AM7" s="87"/>
      <c r="AN7" s="87"/>
      <c r="AO7" s="87"/>
      <c r="AP7" s="105"/>
      <c r="AR7" s="65"/>
      <c r="AS7" s="65"/>
      <c r="AT7" s="65"/>
      <c r="AU7" s="65"/>
      <c r="AV7" s="133"/>
      <c r="AW7" s="750"/>
      <c r="AX7" s="750"/>
      <c r="AY7" s="750"/>
      <c r="AZ7" s="750"/>
      <c r="BA7" s="750"/>
      <c r="BB7" s="750"/>
      <c r="BC7" s="750"/>
      <c r="BD7" s="750"/>
      <c r="BE7" s="750"/>
      <c r="BF7" s="750"/>
    </row>
    <row r="8" spans="1:58" ht="20.25">
      <c r="A8" s="779" t="s">
        <v>129</v>
      </c>
      <c r="B8" s="779"/>
      <c r="C8" s="779"/>
      <c r="D8" s="779"/>
      <c r="E8" s="779"/>
      <c r="F8" s="779"/>
      <c r="G8" s="779"/>
      <c r="H8" s="141"/>
      <c r="I8" s="141"/>
      <c r="J8" s="135"/>
      <c r="K8" s="135"/>
      <c r="L8" s="142"/>
      <c r="M8" s="85"/>
      <c r="N8" s="84"/>
      <c r="O8" s="84"/>
      <c r="P8" s="84"/>
      <c r="Q8" s="84"/>
      <c r="R8" s="84"/>
      <c r="S8" s="84"/>
      <c r="T8" s="84"/>
      <c r="U8" s="748" t="s">
        <v>86</v>
      </c>
      <c r="V8" s="748"/>
      <c r="W8" s="748"/>
      <c r="X8" s="748"/>
      <c r="Y8" s="748"/>
      <c r="Z8" s="748"/>
      <c r="AA8" s="748"/>
      <c r="AB8" s="748"/>
      <c r="AC8" s="748"/>
      <c r="AD8" s="748"/>
      <c r="AE8" s="748"/>
      <c r="AF8" s="748"/>
      <c r="AG8" s="748"/>
      <c r="AH8" s="748"/>
      <c r="AI8" s="748"/>
      <c r="AJ8" s="748"/>
      <c r="AK8" s="748"/>
      <c r="AL8" s="748"/>
      <c r="AM8" s="748"/>
      <c r="AN8" s="748"/>
      <c r="AO8" s="748"/>
      <c r="AP8" s="749"/>
      <c r="AQ8" s="65"/>
      <c r="AR8" s="65" t="s">
        <v>70</v>
      </c>
      <c r="AS8" s="65"/>
      <c r="AT8" s="65"/>
      <c r="AU8" s="65"/>
      <c r="AV8" s="133"/>
      <c r="AW8" s="751"/>
      <c r="AX8" s="751"/>
      <c r="AY8" s="751"/>
      <c r="AZ8" s="751"/>
      <c r="BA8" s="751"/>
      <c r="BB8" s="751"/>
      <c r="BC8" s="751"/>
      <c r="BD8" s="751"/>
      <c r="BE8" s="751"/>
      <c r="BF8" s="751"/>
    </row>
    <row r="9" spans="1:48" ht="17.25" customHeight="1">
      <c r="A9" s="783" t="s">
        <v>130</v>
      </c>
      <c r="B9" s="783"/>
      <c r="C9" s="783"/>
      <c r="D9" s="783"/>
      <c r="E9" s="783"/>
      <c r="F9" s="783"/>
      <c r="G9" s="783"/>
      <c r="H9" s="783"/>
      <c r="I9" s="783"/>
      <c r="J9" s="136"/>
      <c r="K9" s="136"/>
      <c r="L9" s="141"/>
      <c r="M9" s="82"/>
      <c r="N9" s="106" t="s">
        <v>100</v>
      </c>
      <c r="O9" s="106"/>
      <c r="P9" s="106"/>
      <c r="Q9" s="106"/>
      <c r="R9" s="106"/>
      <c r="S9" s="106"/>
      <c r="T9" s="106"/>
      <c r="AQ9" s="106"/>
      <c r="AS9" s="65"/>
      <c r="AT9" s="65"/>
      <c r="AU9" s="65"/>
      <c r="AV9" s="65"/>
    </row>
    <row r="10" spans="1:58" ht="21" customHeight="1">
      <c r="A10" s="783"/>
      <c r="B10" s="783"/>
      <c r="C10" s="783"/>
      <c r="D10" s="783"/>
      <c r="E10" s="783"/>
      <c r="F10" s="783"/>
      <c r="G10" s="783"/>
      <c r="H10" s="783"/>
      <c r="I10" s="783"/>
      <c r="J10" s="141"/>
      <c r="K10" s="141"/>
      <c r="L10" s="141"/>
      <c r="M10" s="6"/>
      <c r="N10" s="35"/>
      <c r="O10" s="35"/>
      <c r="P10" s="35"/>
      <c r="Q10" s="35"/>
      <c r="R10" s="1"/>
      <c r="S10" s="1"/>
      <c r="T10" s="35"/>
      <c r="U10" s="128"/>
      <c r="V10" s="743" t="s">
        <v>166</v>
      </c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743"/>
      <c r="AH10" s="743"/>
      <c r="AI10" s="743"/>
      <c r="AJ10" s="743"/>
      <c r="AK10" s="743"/>
      <c r="AL10" s="743"/>
      <c r="AM10" s="34"/>
      <c r="AN10" s="34"/>
      <c r="AO10" s="34"/>
      <c r="AP10" s="106"/>
      <c r="AQ10" s="116"/>
      <c r="AR10" s="40" t="s">
        <v>64</v>
      </c>
      <c r="AT10" s="40"/>
      <c r="AU10" s="40"/>
      <c r="AV10" s="40"/>
      <c r="AW10" s="40"/>
      <c r="AX10" s="40"/>
      <c r="AY10" s="741" t="s">
        <v>63</v>
      </c>
      <c r="AZ10" s="741"/>
      <c r="BA10" s="741"/>
      <c r="BB10" s="741"/>
      <c r="BC10" s="741"/>
      <c r="BD10" s="741"/>
      <c r="BE10" s="741"/>
      <c r="BF10" s="741"/>
    </row>
    <row r="11" spans="1:58" ht="21" customHeight="1" thickBot="1">
      <c r="A11" s="780"/>
      <c r="B11" s="780"/>
      <c r="C11" s="780"/>
      <c r="D11" s="780"/>
      <c r="E11" s="780"/>
      <c r="F11" s="781" t="s">
        <v>131</v>
      </c>
      <c r="G11" s="781"/>
      <c r="H11" s="781"/>
      <c r="I11" s="781"/>
      <c r="J11" s="781"/>
      <c r="K11" s="781"/>
      <c r="L11" s="781"/>
      <c r="M11" s="6"/>
      <c r="N11" s="35"/>
      <c r="O11" s="35"/>
      <c r="P11" s="35"/>
      <c r="Q11" s="35"/>
      <c r="R11" s="744" t="s">
        <v>87</v>
      </c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744"/>
      <c r="AQ11" s="116"/>
      <c r="AR11" s="40"/>
      <c r="AT11" s="40"/>
      <c r="AU11" s="40"/>
      <c r="AV11" s="40"/>
      <c r="AW11" s="40"/>
      <c r="AX11" s="40"/>
      <c r="AY11" s="44"/>
      <c r="AZ11" s="44"/>
      <c r="BA11" s="44"/>
      <c r="BB11" s="44"/>
      <c r="BC11" s="44"/>
      <c r="BD11" s="44"/>
      <c r="BE11" s="44"/>
      <c r="BF11" s="44"/>
    </row>
    <row r="12" spans="1:58" ht="17.25" customHeight="1">
      <c r="A12" s="71"/>
      <c r="B12" s="70"/>
      <c r="C12" s="107"/>
      <c r="D12" s="107"/>
      <c r="E12" s="107"/>
      <c r="F12" s="70"/>
      <c r="G12" s="70"/>
      <c r="H12" s="70"/>
      <c r="I12" s="70"/>
      <c r="J12" s="70"/>
      <c r="K12" s="69"/>
      <c r="L12" s="68"/>
      <c r="M12" s="68"/>
      <c r="O12" s="131"/>
      <c r="P12" s="131"/>
      <c r="Q12" s="131"/>
      <c r="R12" s="131"/>
      <c r="S12" s="131" t="s">
        <v>71</v>
      </c>
      <c r="T12" s="131"/>
      <c r="U12" s="131"/>
      <c r="V12" s="131"/>
      <c r="W12" s="131"/>
      <c r="X12" s="131"/>
      <c r="Y12" s="131"/>
      <c r="Z12" s="757" t="s">
        <v>342</v>
      </c>
      <c r="AA12" s="758"/>
      <c r="AB12" s="758"/>
      <c r="AC12" s="758"/>
      <c r="AD12" s="758"/>
      <c r="AE12" s="758"/>
      <c r="AF12" s="758"/>
      <c r="AG12" s="758"/>
      <c r="AH12" s="758"/>
      <c r="AI12" s="758"/>
      <c r="AJ12" s="758"/>
      <c r="AK12" s="758"/>
      <c r="AL12" s="758"/>
      <c r="AM12" s="758"/>
      <c r="AN12" s="758"/>
      <c r="AO12" s="81"/>
      <c r="AP12" s="81"/>
      <c r="AQ12" s="81"/>
      <c r="AR12" s="79" t="s">
        <v>62</v>
      </c>
      <c r="AS12" s="80"/>
      <c r="AU12" s="79"/>
      <c r="AV12" s="772" t="s">
        <v>61</v>
      </c>
      <c r="AW12" s="772"/>
      <c r="AX12" s="772"/>
      <c r="AY12" s="772"/>
      <c r="AZ12" s="772"/>
      <c r="BA12" s="772"/>
      <c r="BB12" s="772"/>
      <c r="BC12" s="772"/>
      <c r="BD12" s="772"/>
      <c r="BE12" s="772"/>
      <c r="BF12" s="772"/>
    </row>
    <row r="13" spans="1:58" s="72" customFormat="1" ht="17.25" customHeight="1">
      <c r="A13" s="77"/>
      <c r="B13" s="78"/>
      <c r="C13" s="108"/>
      <c r="D13" s="108"/>
      <c r="E13" s="108"/>
      <c r="F13" s="78"/>
      <c r="G13" s="78"/>
      <c r="H13" s="78"/>
      <c r="I13" s="78"/>
      <c r="J13" s="78"/>
      <c r="K13" s="77"/>
      <c r="L13" s="76"/>
      <c r="M13" s="76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44" t="s">
        <v>226</v>
      </c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744"/>
      <c r="AL13" s="744"/>
      <c r="AM13" s="744"/>
      <c r="AN13" s="744"/>
      <c r="AO13" s="74"/>
      <c r="AP13" s="74"/>
      <c r="AQ13" s="74"/>
      <c r="AR13" s="74"/>
      <c r="AS13" s="53"/>
      <c r="AT13" s="53"/>
      <c r="AU13" s="53"/>
      <c r="AV13" s="53"/>
      <c r="AW13" s="53"/>
      <c r="AX13" s="53"/>
      <c r="AY13" s="73" t="s">
        <v>88</v>
      </c>
      <c r="AZ13" s="53"/>
      <c r="BB13" s="73"/>
      <c r="BC13" s="73"/>
      <c r="BD13" s="73"/>
      <c r="BE13" s="73"/>
      <c r="BF13" s="73"/>
    </row>
    <row r="14" spans="1:58" ht="19.5" customHeight="1">
      <c r="A14" s="71"/>
      <c r="B14" s="70"/>
      <c r="C14" s="107"/>
      <c r="D14" s="107"/>
      <c r="E14" s="107"/>
      <c r="F14" s="70"/>
      <c r="G14" s="70"/>
      <c r="H14" s="70"/>
      <c r="I14" s="70"/>
      <c r="J14" s="70"/>
      <c r="K14" s="69"/>
      <c r="L14" s="68"/>
      <c r="M14" s="68"/>
      <c r="O14" s="132"/>
      <c r="P14" s="132"/>
      <c r="Q14" s="132"/>
      <c r="R14" s="132"/>
      <c r="S14" s="132" t="s">
        <v>72</v>
      </c>
      <c r="T14" s="132"/>
      <c r="U14" s="132"/>
      <c r="V14" s="132"/>
      <c r="W14" s="132"/>
      <c r="X14" s="132"/>
      <c r="Y14" s="132"/>
      <c r="Z14" s="363" t="s">
        <v>168</v>
      </c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67"/>
      <c r="AU14" s="36"/>
      <c r="AZ14" s="22"/>
      <c r="BA14" s="66"/>
      <c r="BB14" s="66"/>
      <c r="BC14" s="66"/>
      <c r="BD14" s="66"/>
      <c r="BE14" s="66"/>
      <c r="BF14" s="66"/>
    </row>
    <row r="15" spans="3:55" s="22" customFormat="1" ht="27.75" customHeight="1" thickBot="1">
      <c r="C15" s="1048" t="s">
        <v>343</v>
      </c>
      <c r="D15" s="1048"/>
      <c r="E15" s="1048"/>
      <c r="F15" s="1048"/>
      <c r="G15" s="1048"/>
      <c r="H15" s="1048"/>
      <c r="I15" s="1048"/>
      <c r="J15" s="1048"/>
      <c r="K15" s="1048"/>
      <c r="L15" s="1048"/>
      <c r="M15" s="1048"/>
      <c r="N15" s="1048"/>
      <c r="O15" s="1048"/>
      <c r="P15" s="1048"/>
      <c r="Q15" s="1048"/>
      <c r="R15" s="1048"/>
      <c r="S15" s="1048"/>
      <c r="T15" s="1048"/>
      <c r="U15" s="1048"/>
      <c r="V15" s="1048"/>
      <c r="W15" s="1048"/>
      <c r="X15" s="1048"/>
      <c r="Y15" s="1048"/>
      <c r="Z15" s="1048"/>
      <c r="AA15" s="1048"/>
      <c r="AB15" s="1048"/>
      <c r="AC15" s="1048"/>
      <c r="AD15" s="1048"/>
      <c r="AE15" s="1048"/>
      <c r="AF15" s="1048"/>
      <c r="AG15" s="1048"/>
      <c r="AH15" s="1048"/>
      <c r="AI15" s="1048"/>
      <c r="AJ15" s="1048"/>
      <c r="AK15" s="1048"/>
      <c r="AL15" s="1048"/>
      <c r="AM15" s="1048"/>
      <c r="AN15" s="1048"/>
      <c r="AO15" s="1048"/>
      <c r="AP15" s="1048"/>
      <c r="AQ15" s="1048"/>
      <c r="AR15" s="1048"/>
      <c r="AS15" s="1048"/>
      <c r="AT15" s="1048"/>
      <c r="AU15" s="1048"/>
      <c r="AV15" s="1048"/>
      <c r="AW15" s="1048"/>
      <c r="AX15" s="1048"/>
      <c r="AY15" s="1048"/>
      <c r="AZ15" s="1048"/>
      <c r="BA15" s="1048"/>
      <c r="BB15" s="1048"/>
      <c r="BC15" s="1048"/>
    </row>
    <row r="16" spans="2:57" ht="18" customHeight="1">
      <c r="B16" s="44"/>
      <c r="C16" s="44"/>
      <c r="D16" s="761" t="s">
        <v>36</v>
      </c>
      <c r="E16" s="763" t="s">
        <v>58</v>
      </c>
      <c r="F16" s="764"/>
      <c r="G16" s="764"/>
      <c r="H16" s="765"/>
      <c r="I16" s="766" t="s">
        <v>57</v>
      </c>
      <c r="J16" s="767"/>
      <c r="K16" s="767"/>
      <c r="L16" s="767"/>
      <c r="M16" s="768"/>
      <c r="N16" s="737" t="s">
        <v>56</v>
      </c>
      <c r="O16" s="738"/>
      <c r="P16" s="738"/>
      <c r="Q16" s="738"/>
      <c r="R16" s="739"/>
      <c r="S16" s="737" t="s">
        <v>55</v>
      </c>
      <c r="T16" s="738"/>
      <c r="U16" s="738"/>
      <c r="V16" s="739"/>
      <c r="W16" s="731" t="s">
        <v>54</v>
      </c>
      <c r="X16" s="732"/>
      <c r="Y16" s="732"/>
      <c r="Z16" s="732"/>
      <c r="AA16" s="733"/>
      <c r="AB16" s="731" t="s">
        <v>53</v>
      </c>
      <c r="AC16" s="732"/>
      <c r="AD16" s="732"/>
      <c r="AE16" s="733"/>
      <c r="AF16" s="731" t="s">
        <v>52</v>
      </c>
      <c r="AG16" s="732"/>
      <c r="AH16" s="732"/>
      <c r="AI16" s="733"/>
      <c r="AJ16" s="731" t="s">
        <v>51</v>
      </c>
      <c r="AK16" s="732"/>
      <c r="AL16" s="732"/>
      <c r="AM16" s="733"/>
      <c r="AN16" s="731" t="s">
        <v>50</v>
      </c>
      <c r="AO16" s="732"/>
      <c r="AP16" s="732"/>
      <c r="AQ16" s="733"/>
      <c r="AR16" s="731" t="s">
        <v>49</v>
      </c>
      <c r="AS16" s="732"/>
      <c r="AT16" s="732"/>
      <c r="AU16" s="733"/>
      <c r="AV16" s="731" t="s">
        <v>48</v>
      </c>
      <c r="AW16" s="732"/>
      <c r="AX16" s="732"/>
      <c r="AY16" s="733"/>
      <c r="AZ16" s="731" t="s">
        <v>47</v>
      </c>
      <c r="BA16" s="732"/>
      <c r="BB16" s="732"/>
      <c r="BC16" s="732"/>
      <c r="BD16" s="733"/>
      <c r="BE16" s="44"/>
    </row>
    <row r="17" spans="2:57" ht="18" customHeight="1" thickBot="1">
      <c r="B17" s="44"/>
      <c r="C17" s="44"/>
      <c r="D17" s="944"/>
      <c r="E17" s="229">
        <v>1</v>
      </c>
      <c r="F17" s="230">
        <f aca="true" t="shared" si="0" ref="F17:BD17">E17+1</f>
        <v>2</v>
      </c>
      <c r="G17" s="126">
        <f t="shared" si="0"/>
        <v>3</v>
      </c>
      <c r="H17" s="127">
        <f t="shared" si="0"/>
        <v>4</v>
      </c>
      <c r="I17" s="125">
        <f t="shared" si="0"/>
        <v>5</v>
      </c>
      <c r="J17" s="126">
        <f t="shared" si="0"/>
        <v>6</v>
      </c>
      <c r="K17" s="126">
        <f t="shared" si="0"/>
        <v>7</v>
      </c>
      <c r="L17" s="126">
        <f t="shared" si="0"/>
        <v>8</v>
      </c>
      <c r="M17" s="127">
        <f t="shared" si="0"/>
        <v>9</v>
      </c>
      <c r="N17" s="125">
        <f t="shared" si="0"/>
        <v>10</v>
      </c>
      <c r="O17" s="126">
        <f t="shared" si="0"/>
        <v>11</v>
      </c>
      <c r="P17" s="126">
        <f t="shared" si="0"/>
        <v>12</v>
      </c>
      <c r="Q17" s="126">
        <f t="shared" si="0"/>
        <v>13</v>
      </c>
      <c r="R17" s="127">
        <f t="shared" si="0"/>
        <v>14</v>
      </c>
      <c r="S17" s="125">
        <f t="shared" si="0"/>
        <v>15</v>
      </c>
      <c r="T17" s="126">
        <f t="shared" si="0"/>
        <v>16</v>
      </c>
      <c r="U17" s="126">
        <f t="shared" si="0"/>
        <v>17</v>
      </c>
      <c r="V17" s="127">
        <f t="shared" si="0"/>
        <v>18</v>
      </c>
      <c r="W17" s="125">
        <f t="shared" si="0"/>
        <v>19</v>
      </c>
      <c r="X17" s="126">
        <f t="shared" si="0"/>
        <v>20</v>
      </c>
      <c r="Y17" s="126">
        <f t="shared" si="0"/>
        <v>21</v>
      </c>
      <c r="Z17" s="126">
        <f t="shared" si="0"/>
        <v>22</v>
      </c>
      <c r="AA17" s="127">
        <f t="shared" si="0"/>
        <v>23</v>
      </c>
      <c r="AB17" s="125">
        <f t="shared" si="0"/>
        <v>24</v>
      </c>
      <c r="AC17" s="231">
        <f t="shared" si="0"/>
        <v>25</v>
      </c>
      <c r="AD17" s="231">
        <f t="shared" si="0"/>
        <v>26</v>
      </c>
      <c r="AE17" s="127">
        <f t="shared" si="0"/>
        <v>27</v>
      </c>
      <c r="AF17" s="232">
        <f t="shared" si="0"/>
        <v>28</v>
      </c>
      <c r="AG17" s="126">
        <f t="shared" si="0"/>
        <v>29</v>
      </c>
      <c r="AH17" s="126">
        <f t="shared" si="0"/>
        <v>30</v>
      </c>
      <c r="AI17" s="127">
        <f t="shared" si="0"/>
        <v>31</v>
      </c>
      <c r="AJ17" s="232">
        <f t="shared" si="0"/>
        <v>32</v>
      </c>
      <c r="AK17" s="126">
        <f t="shared" si="0"/>
        <v>33</v>
      </c>
      <c r="AL17" s="126">
        <f t="shared" si="0"/>
        <v>34</v>
      </c>
      <c r="AM17" s="127">
        <f t="shared" si="0"/>
        <v>35</v>
      </c>
      <c r="AN17" s="232">
        <f t="shared" si="0"/>
        <v>36</v>
      </c>
      <c r="AO17" s="126">
        <f t="shared" si="0"/>
        <v>37</v>
      </c>
      <c r="AP17" s="126">
        <f t="shared" si="0"/>
        <v>38</v>
      </c>
      <c r="AQ17" s="127">
        <f t="shared" si="0"/>
        <v>39</v>
      </c>
      <c r="AR17" s="232">
        <f t="shared" si="0"/>
        <v>40</v>
      </c>
      <c r="AS17" s="126">
        <f t="shared" si="0"/>
        <v>41</v>
      </c>
      <c r="AT17" s="126">
        <f t="shared" si="0"/>
        <v>42</v>
      </c>
      <c r="AU17" s="127">
        <f t="shared" si="0"/>
        <v>43</v>
      </c>
      <c r="AV17" s="125">
        <f t="shared" si="0"/>
        <v>44</v>
      </c>
      <c r="AW17" s="233">
        <f t="shared" si="0"/>
        <v>45</v>
      </c>
      <c r="AX17" s="126">
        <f t="shared" si="0"/>
        <v>46</v>
      </c>
      <c r="AY17" s="127">
        <f t="shared" si="0"/>
        <v>47</v>
      </c>
      <c r="AZ17" s="125">
        <f t="shared" si="0"/>
        <v>48</v>
      </c>
      <c r="BA17" s="233">
        <f t="shared" si="0"/>
        <v>49</v>
      </c>
      <c r="BB17" s="126">
        <f t="shared" si="0"/>
        <v>50</v>
      </c>
      <c r="BC17" s="126">
        <f t="shared" si="0"/>
        <v>51</v>
      </c>
      <c r="BD17" s="127">
        <f t="shared" si="0"/>
        <v>52</v>
      </c>
      <c r="BE17" s="44"/>
    </row>
    <row r="18" spans="2:57" ht="15.75" customHeight="1">
      <c r="B18" s="44"/>
      <c r="C18" s="44"/>
      <c r="D18" s="234" t="s">
        <v>27</v>
      </c>
      <c r="E18" s="235" t="s">
        <v>44</v>
      </c>
      <c r="F18" s="236"/>
      <c r="G18" s="237"/>
      <c r="H18" s="238"/>
      <c r="I18" s="168"/>
      <c r="J18" s="169"/>
      <c r="K18" s="169"/>
      <c r="L18" s="169"/>
      <c r="M18" s="170"/>
      <c r="N18" s="168"/>
      <c r="O18" s="169"/>
      <c r="P18" s="169"/>
      <c r="Q18" s="169"/>
      <c r="R18" s="170"/>
      <c r="S18" s="168"/>
      <c r="T18" s="169"/>
      <c r="U18" s="169"/>
      <c r="V18" s="170"/>
      <c r="W18" s="169" t="s">
        <v>44</v>
      </c>
      <c r="X18" s="169" t="s">
        <v>44</v>
      </c>
      <c r="Y18" s="169"/>
      <c r="Z18" s="169"/>
      <c r="AA18" s="170"/>
      <c r="AB18" s="168"/>
      <c r="AC18" s="169"/>
      <c r="AD18" s="169"/>
      <c r="AE18" s="170"/>
      <c r="AF18" s="168"/>
      <c r="AG18" s="169"/>
      <c r="AH18" s="239"/>
      <c r="AI18" s="170"/>
      <c r="AJ18" s="168"/>
      <c r="AK18" s="169"/>
      <c r="AL18" s="169"/>
      <c r="AM18" s="170"/>
      <c r="AN18" s="168"/>
      <c r="AO18" s="169"/>
      <c r="AP18" s="169"/>
      <c r="AQ18" s="170"/>
      <c r="AR18" s="168"/>
      <c r="AS18" s="169" t="s">
        <v>44</v>
      </c>
      <c r="AT18" s="169" t="s">
        <v>44</v>
      </c>
      <c r="AU18" s="169"/>
      <c r="AV18" s="168"/>
      <c r="AW18" s="169"/>
      <c r="AX18" s="169"/>
      <c r="AY18" s="170"/>
      <c r="AZ18" s="168"/>
      <c r="BA18" s="169"/>
      <c r="BB18" s="169"/>
      <c r="BC18" s="169"/>
      <c r="BD18" s="170"/>
      <c r="BE18" s="44"/>
    </row>
    <row r="19" spans="2:57" ht="15.75" customHeight="1">
      <c r="B19" s="44"/>
      <c r="C19" s="44"/>
      <c r="D19" s="174" t="s">
        <v>26</v>
      </c>
      <c r="E19" s="175"/>
      <c r="F19" s="176" t="s">
        <v>44</v>
      </c>
      <c r="G19" s="177"/>
      <c r="H19" s="178"/>
      <c r="I19" s="179"/>
      <c r="J19" s="180"/>
      <c r="K19" s="180"/>
      <c r="L19" s="180"/>
      <c r="M19" s="181"/>
      <c r="N19" s="179"/>
      <c r="O19" s="180"/>
      <c r="P19" s="180"/>
      <c r="Q19" s="180"/>
      <c r="R19" s="181"/>
      <c r="S19" s="179"/>
      <c r="T19" s="180"/>
      <c r="U19" s="180"/>
      <c r="V19" s="181"/>
      <c r="W19" s="58" t="s">
        <v>44</v>
      </c>
      <c r="X19" s="58" t="s">
        <v>44</v>
      </c>
      <c r="Y19" s="58"/>
      <c r="Z19" s="58"/>
      <c r="AA19" s="172"/>
      <c r="AB19" s="179"/>
      <c r="AC19" s="180"/>
      <c r="AD19" s="180"/>
      <c r="AE19" s="181"/>
      <c r="AF19" s="179"/>
      <c r="AG19" s="180"/>
      <c r="AH19" s="182"/>
      <c r="AI19" s="181"/>
      <c r="AJ19" s="179"/>
      <c r="AK19" s="180"/>
      <c r="AL19" s="180"/>
      <c r="AM19" s="181"/>
      <c r="AN19" s="179"/>
      <c r="AO19" s="180"/>
      <c r="AP19" s="180"/>
      <c r="AQ19" s="181"/>
      <c r="AR19" s="179"/>
      <c r="AS19" s="58" t="s">
        <v>44</v>
      </c>
      <c r="AT19" s="58" t="s">
        <v>44</v>
      </c>
      <c r="AU19" s="58"/>
      <c r="AV19" s="171"/>
      <c r="AW19" s="58"/>
      <c r="AX19" s="58"/>
      <c r="AY19" s="172"/>
      <c r="AZ19" s="183"/>
      <c r="BA19" s="180"/>
      <c r="BB19" s="180"/>
      <c r="BC19" s="180"/>
      <c r="BD19" s="184"/>
      <c r="BE19" s="44"/>
    </row>
    <row r="20" spans="2:57" ht="15.75" customHeight="1">
      <c r="B20" s="44"/>
      <c r="C20" s="44"/>
      <c r="D20" s="174" t="s">
        <v>24</v>
      </c>
      <c r="E20" s="175"/>
      <c r="F20" s="176" t="s">
        <v>44</v>
      </c>
      <c r="G20" s="177"/>
      <c r="H20" s="178"/>
      <c r="I20" s="179"/>
      <c r="J20" s="180"/>
      <c r="K20" s="180"/>
      <c r="L20" s="180"/>
      <c r="M20" s="181"/>
      <c r="N20" s="179"/>
      <c r="O20" s="180"/>
      <c r="P20" s="180"/>
      <c r="Q20" s="180"/>
      <c r="R20" s="181"/>
      <c r="S20" s="179"/>
      <c r="T20" s="180"/>
      <c r="U20" s="180"/>
      <c r="V20" s="181"/>
      <c r="W20" s="58" t="s">
        <v>44</v>
      </c>
      <c r="X20" s="58" t="s">
        <v>44</v>
      </c>
      <c r="Y20" s="58"/>
      <c r="Z20" s="58"/>
      <c r="AA20" s="172"/>
      <c r="AB20" s="179"/>
      <c r="AC20" s="180"/>
      <c r="AD20" s="180"/>
      <c r="AE20" s="181"/>
      <c r="AF20" s="179"/>
      <c r="AG20" s="180"/>
      <c r="AH20" s="182"/>
      <c r="AI20" s="185"/>
      <c r="AJ20" s="186"/>
      <c r="AK20" s="187"/>
      <c r="AL20" s="187"/>
      <c r="AM20" s="185"/>
      <c r="AN20" s="171"/>
      <c r="AO20" s="58"/>
      <c r="AP20" s="58"/>
      <c r="AQ20" s="172"/>
      <c r="AR20" s="171"/>
      <c r="AS20" s="58" t="s">
        <v>44</v>
      </c>
      <c r="AT20" s="58" t="s">
        <v>44</v>
      </c>
      <c r="AU20" s="58"/>
      <c r="AV20" s="171"/>
      <c r="AW20" s="188"/>
      <c r="AX20" s="180"/>
      <c r="AY20" s="188"/>
      <c r="AZ20" s="183"/>
      <c r="BA20" s="180"/>
      <c r="BB20" s="180"/>
      <c r="BC20" s="180"/>
      <c r="BD20" s="189"/>
      <c r="BE20" s="44"/>
    </row>
    <row r="21" spans="3:59" ht="15.75" customHeight="1" thickBot="1">
      <c r="C21" s="1"/>
      <c r="D21" s="190" t="s">
        <v>23</v>
      </c>
      <c r="E21" s="191"/>
      <c r="F21" s="192" t="s">
        <v>44</v>
      </c>
      <c r="G21" s="193"/>
      <c r="H21" s="194"/>
      <c r="I21" s="195"/>
      <c r="J21" s="196"/>
      <c r="K21" s="196"/>
      <c r="L21" s="196"/>
      <c r="M21" s="197"/>
      <c r="N21" s="195"/>
      <c r="O21" s="196"/>
      <c r="P21" s="196"/>
      <c r="Q21" s="196"/>
      <c r="R21" s="197"/>
      <c r="S21" s="195"/>
      <c r="T21" s="196"/>
      <c r="U21" s="196"/>
      <c r="V21" s="197"/>
      <c r="W21" s="195" t="s">
        <v>44</v>
      </c>
      <c r="X21" s="196" t="s">
        <v>44</v>
      </c>
      <c r="Y21" s="198"/>
      <c r="Z21" s="198"/>
      <c r="AA21" s="199"/>
      <c r="AB21" s="195"/>
      <c r="AC21" s="196"/>
      <c r="AD21" s="196"/>
      <c r="AE21" s="197"/>
      <c r="AF21" s="195"/>
      <c r="AG21" s="196"/>
      <c r="AH21" s="200"/>
      <c r="AI21" s="197"/>
      <c r="AJ21" s="201" t="s">
        <v>44</v>
      </c>
      <c r="AK21" s="196" t="s">
        <v>42</v>
      </c>
      <c r="AL21" s="196" t="s">
        <v>42</v>
      </c>
      <c r="AM21" s="197" t="s">
        <v>42</v>
      </c>
      <c r="AN21" s="201" t="s">
        <v>42</v>
      </c>
      <c r="AO21" s="196" t="s">
        <v>42</v>
      </c>
      <c r="AP21" s="196" t="s">
        <v>40</v>
      </c>
      <c r="AQ21" s="202" t="s">
        <v>40</v>
      </c>
      <c r="AR21" s="201" t="s">
        <v>40</v>
      </c>
      <c r="AS21" s="196" t="s">
        <v>40</v>
      </c>
      <c r="AT21" s="196" t="s">
        <v>228</v>
      </c>
      <c r="AU21" s="197" t="s">
        <v>228</v>
      </c>
      <c r="AV21" s="195"/>
      <c r="AW21" s="202"/>
      <c r="AX21" s="196"/>
      <c r="AY21" s="197"/>
      <c r="AZ21" s="195"/>
      <c r="BA21" s="202"/>
      <c r="BB21" s="196"/>
      <c r="BC21" s="196"/>
      <c r="BD21" s="197"/>
      <c r="BE21" s="22"/>
      <c r="BF21" s="22"/>
      <c r="BG21" s="22"/>
    </row>
    <row r="22" spans="5:38" s="53" customFormat="1" ht="15.75">
      <c r="E22" s="56" t="s">
        <v>46</v>
      </c>
      <c r="F22" s="111"/>
      <c r="G22" s="111"/>
      <c r="H22" s="111"/>
      <c r="I22" s="59"/>
      <c r="J22" s="54" t="s">
        <v>45</v>
      </c>
      <c r="K22" s="54"/>
      <c r="L22" s="54"/>
      <c r="M22" s="58" t="s">
        <v>44</v>
      </c>
      <c r="N22" s="54" t="s">
        <v>344</v>
      </c>
      <c r="O22" s="54"/>
      <c r="P22" s="54"/>
      <c r="R22" s="58" t="s">
        <v>42</v>
      </c>
      <c r="S22" s="54" t="s">
        <v>41</v>
      </c>
      <c r="T22" s="54"/>
      <c r="U22" s="54"/>
      <c r="V22" s="58" t="s">
        <v>40</v>
      </c>
      <c r="W22" s="734" t="s">
        <v>39</v>
      </c>
      <c r="X22" s="735"/>
      <c r="Y22" s="735"/>
      <c r="Z22" s="735"/>
      <c r="AA22" s="735"/>
      <c r="AB22" s="736"/>
      <c r="AC22" s="58" t="s">
        <v>228</v>
      </c>
      <c r="AD22" s="734" t="s">
        <v>230</v>
      </c>
      <c r="AE22" s="735"/>
      <c r="AF22" s="735"/>
      <c r="AG22" s="735"/>
      <c r="AH22" s="735"/>
      <c r="AI22" s="735"/>
      <c r="AJ22" s="735"/>
      <c r="AK22" s="735"/>
      <c r="AL22" s="736"/>
    </row>
    <row r="23" spans="3:57" s="50" customFormat="1" ht="27.75" customHeight="1" thickBot="1">
      <c r="C23" s="104"/>
      <c r="D23" s="759" t="s">
        <v>75</v>
      </c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V23" s="103"/>
      <c r="W23" s="103"/>
      <c r="X23" s="647" t="s">
        <v>74</v>
      </c>
      <c r="Y23" s="647"/>
      <c r="Z23" s="647"/>
      <c r="AA23" s="647"/>
      <c r="AB23" s="647"/>
      <c r="AC23" s="647"/>
      <c r="AD23" s="647"/>
      <c r="AE23" s="647"/>
      <c r="AF23" s="647"/>
      <c r="AG23" s="647"/>
      <c r="AH23" s="52"/>
      <c r="AI23" s="51"/>
      <c r="AJ23" s="51"/>
      <c r="AK23" s="705" t="s">
        <v>345</v>
      </c>
      <c r="AL23" s="705"/>
      <c r="AM23" s="705"/>
      <c r="AN23" s="705"/>
      <c r="AO23" s="705"/>
      <c r="AP23" s="705"/>
      <c r="AQ23" s="705"/>
      <c r="AR23" s="705"/>
      <c r="AS23" s="705"/>
      <c r="AT23" s="705"/>
      <c r="AU23" s="705"/>
      <c r="AV23" s="705"/>
      <c r="AW23" s="705"/>
      <c r="AX23" s="705"/>
      <c r="AY23" s="705"/>
      <c r="AZ23" s="705"/>
      <c r="BA23" s="705"/>
      <c r="BB23" s="705"/>
      <c r="BC23" s="705"/>
      <c r="BD23" s="705"/>
      <c r="BE23" s="705"/>
    </row>
    <row r="24" spans="4:56" s="50" customFormat="1" ht="22.5" customHeight="1">
      <c r="D24" s="706" t="s">
        <v>36</v>
      </c>
      <c r="E24" s="708" t="s">
        <v>77</v>
      </c>
      <c r="F24" s="709"/>
      <c r="G24" s="712" t="s">
        <v>344</v>
      </c>
      <c r="H24" s="713"/>
      <c r="I24" s="716" t="s">
        <v>35</v>
      </c>
      <c r="J24" s="713"/>
      <c r="K24" s="716" t="s">
        <v>237</v>
      </c>
      <c r="L24" s="713"/>
      <c r="M24" s="716" t="s">
        <v>4</v>
      </c>
      <c r="N24" s="712"/>
      <c r="O24" s="713"/>
      <c r="P24" s="718"/>
      <c r="Q24" s="719"/>
      <c r="R24" s="721" t="s">
        <v>33</v>
      </c>
      <c r="S24" s="722"/>
      <c r="W24" s="725" t="s">
        <v>32</v>
      </c>
      <c r="X24" s="726"/>
      <c r="Y24" s="726"/>
      <c r="Z24" s="726"/>
      <c r="AA24" s="726"/>
      <c r="AB24" s="727"/>
      <c r="AC24" s="697" t="s">
        <v>28</v>
      </c>
      <c r="AD24" s="697"/>
      <c r="AE24" s="697"/>
      <c r="AF24" s="699" t="s">
        <v>31</v>
      </c>
      <c r="AG24" s="700"/>
      <c r="AH24" s="701"/>
      <c r="AI24" s="51"/>
      <c r="AJ24" s="51"/>
      <c r="AK24" s="51"/>
      <c r="AL24" s="699" t="s">
        <v>30</v>
      </c>
      <c r="AM24" s="700"/>
      <c r="AN24" s="700"/>
      <c r="AO24" s="700"/>
      <c r="AP24" s="700"/>
      <c r="AQ24" s="700"/>
      <c r="AR24" s="700"/>
      <c r="AS24" s="701"/>
      <c r="AT24" s="687" t="s">
        <v>29</v>
      </c>
      <c r="AU24" s="688"/>
      <c r="AV24" s="688"/>
      <c r="AW24" s="688"/>
      <c r="AX24" s="688"/>
      <c r="AY24" s="688"/>
      <c r="AZ24" s="688"/>
      <c r="BA24" s="688"/>
      <c r="BB24" s="689"/>
      <c r="BC24" s="693" t="s">
        <v>28</v>
      </c>
      <c r="BD24" s="694"/>
    </row>
    <row r="25" spans="4:56" s="50" customFormat="1" ht="18" customHeight="1" thickBot="1">
      <c r="D25" s="707"/>
      <c r="E25" s="710"/>
      <c r="F25" s="711"/>
      <c r="G25" s="714"/>
      <c r="H25" s="715"/>
      <c r="I25" s="717"/>
      <c r="J25" s="715"/>
      <c r="K25" s="717"/>
      <c r="L25" s="715"/>
      <c r="M25" s="717"/>
      <c r="N25" s="714"/>
      <c r="O25" s="715"/>
      <c r="P25" s="720"/>
      <c r="Q25" s="720"/>
      <c r="R25" s="723"/>
      <c r="S25" s="724"/>
      <c r="W25" s="728"/>
      <c r="X25" s="729"/>
      <c r="Y25" s="729"/>
      <c r="Z25" s="729"/>
      <c r="AA25" s="729"/>
      <c r="AB25" s="730"/>
      <c r="AC25" s="698"/>
      <c r="AD25" s="698"/>
      <c r="AE25" s="698"/>
      <c r="AF25" s="702"/>
      <c r="AG25" s="703"/>
      <c r="AH25" s="704"/>
      <c r="AI25" s="51"/>
      <c r="AJ25" s="51"/>
      <c r="AK25" s="51"/>
      <c r="AL25" s="702"/>
      <c r="AM25" s="703"/>
      <c r="AN25" s="703"/>
      <c r="AO25" s="703"/>
      <c r="AP25" s="703"/>
      <c r="AQ25" s="703"/>
      <c r="AR25" s="703"/>
      <c r="AS25" s="704"/>
      <c r="AT25" s="690"/>
      <c r="AU25" s="691"/>
      <c r="AV25" s="691"/>
      <c r="AW25" s="691"/>
      <c r="AX25" s="691"/>
      <c r="AY25" s="691"/>
      <c r="AZ25" s="691"/>
      <c r="BA25" s="691"/>
      <c r="BB25" s="692"/>
      <c r="BC25" s="695"/>
      <c r="BD25" s="696"/>
    </row>
    <row r="26" spans="4:56" s="50" customFormat="1" ht="16.5" customHeight="1" thickBot="1">
      <c r="D26" s="163" t="s">
        <v>27</v>
      </c>
      <c r="E26" s="681" t="s">
        <v>346</v>
      </c>
      <c r="F26" s="682"/>
      <c r="G26" s="683">
        <v>30</v>
      </c>
      <c r="H26" s="684"/>
      <c r="I26" s="685"/>
      <c r="J26" s="685"/>
      <c r="K26" s="674"/>
      <c r="L26" s="675"/>
      <c r="M26" s="674"/>
      <c r="N26" s="686"/>
      <c r="O26" s="675"/>
      <c r="P26" s="643"/>
      <c r="Q26" s="644"/>
      <c r="R26" s="674">
        <v>52</v>
      </c>
      <c r="S26" s="675"/>
      <c r="T26" s="53"/>
      <c r="U26" s="53"/>
      <c r="V26" s="53"/>
      <c r="W26" s="769" t="s">
        <v>229</v>
      </c>
      <c r="X26" s="770"/>
      <c r="Y26" s="770"/>
      <c r="Z26" s="770"/>
      <c r="AA26" s="770"/>
      <c r="AB26" s="771"/>
      <c r="AC26" s="642" t="s">
        <v>25</v>
      </c>
      <c r="AD26" s="652"/>
      <c r="AE26" s="653"/>
      <c r="AF26" s="642" t="s">
        <v>92</v>
      </c>
      <c r="AG26" s="652"/>
      <c r="AH26" s="653"/>
      <c r="AI26" s="54"/>
      <c r="AJ26" s="54"/>
      <c r="AK26" s="54"/>
      <c r="AL26" s="649" t="s">
        <v>4</v>
      </c>
      <c r="AM26" s="650"/>
      <c r="AN26" s="650"/>
      <c r="AO26" s="650"/>
      <c r="AP26" s="650"/>
      <c r="AQ26" s="650"/>
      <c r="AR26" s="650"/>
      <c r="AS26" s="651"/>
      <c r="AT26" s="676" t="s">
        <v>133</v>
      </c>
      <c r="AU26" s="677"/>
      <c r="AV26" s="677"/>
      <c r="AW26" s="677"/>
      <c r="AX26" s="677"/>
      <c r="AY26" s="677"/>
      <c r="AZ26" s="677"/>
      <c r="BA26" s="677"/>
      <c r="BB26" s="678"/>
      <c r="BC26" s="679">
        <v>8</v>
      </c>
      <c r="BD26" s="680"/>
    </row>
    <row r="27" spans="4:56" s="50" customFormat="1" ht="16.5" thickBot="1">
      <c r="D27" s="174" t="s">
        <v>26</v>
      </c>
      <c r="E27" s="681" t="s">
        <v>346</v>
      </c>
      <c r="F27" s="682"/>
      <c r="G27" s="683">
        <v>30</v>
      </c>
      <c r="H27" s="684"/>
      <c r="I27" s="685"/>
      <c r="J27" s="685"/>
      <c r="K27" s="674"/>
      <c r="L27" s="675"/>
      <c r="M27" s="674"/>
      <c r="N27" s="686"/>
      <c r="O27" s="675"/>
      <c r="P27" s="643"/>
      <c r="Q27" s="644"/>
      <c r="R27" s="674">
        <v>52</v>
      </c>
      <c r="S27" s="675"/>
      <c r="T27" s="53"/>
      <c r="U27" s="53"/>
      <c r="V27" s="53"/>
      <c r="W27" s="53"/>
      <c r="X27" s="53"/>
      <c r="Y27" s="53"/>
      <c r="Z27" s="53"/>
      <c r="AA27" s="53"/>
      <c r="AB27" s="54"/>
      <c r="AC27" s="54"/>
      <c r="AD27" s="53"/>
      <c r="AE27" s="53"/>
      <c r="AF27" s="53"/>
      <c r="AG27" s="53"/>
      <c r="AH27" s="53"/>
      <c r="AI27" s="54"/>
      <c r="AJ27" s="54"/>
      <c r="AK27" s="54"/>
      <c r="AL27" s="648"/>
      <c r="AM27" s="648"/>
      <c r="AN27" s="648"/>
      <c r="AO27" s="648"/>
      <c r="AP27" s="648"/>
      <c r="AQ27" s="648"/>
      <c r="AR27" s="648"/>
      <c r="AS27" s="648"/>
      <c r="AT27" s="660"/>
      <c r="AU27" s="660"/>
      <c r="AV27" s="660"/>
      <c r="AW27" s="660"/>
      <c r="AX27" s="660"/>
      <c r="AY27" s="660"/>
      <c r="AZ27" s="660"/>
      <c r="BA27" s="660"/>
      <c r="BB27" s="660"/>
      <c r="BC27" s="661"/>
      <c r="BD27" s="661"/>
    </row>
    <row r="28" spans="4:56" s="50" customFormat="1" ht="16.5" thickBot="1">
      <c r="D28" s="174" t="s">
        <v>24</v>
      </c>
      <c r="E28" s="681" t="s">
        <v>91</v>
      </c>
      <c r="F28" s="682"/>
      <c r="G28" s="683">
        <v>40</v>
      </c>
      <c r="H28" s="684"/>
      <c r="I28" s="685"/>
      <c r="J28" s="685"/>
      <c r="K28" s="674"/>
      <c r="L28" s="675"/>
      <c r="M28" s="674"/>
      <c r="N28" s="686"/>
      <c r="O28" s="675"/>
      <c r="P28" s="643"/>
      <c r="Q28" s="644"/>
      <c r="R28" s="674">
        <v>52</v>
      </c>
      <c r="S28" s="675"/>
      <c r="T28" s="53"/>
      <c r="U28" s="53"/>
      <c r="V28" s="53"/>
      <c r="W28" s="760"/>
      <c r="X28" s="760"/>
      <c r="Y28" s="760"/>
      <c r="Z28" s="760"/>
      <c r="AA28" s="760"/>
      <c r="AB28" s="760"/>
      <c r="AC28" s="645"/>
      <c r="AD28" s="645"/>
      <c r="AE28" s="645"/>
      <c r="AF28" s="645"/>
      <c r="AG28" s="645"/>
      <c r="AH28" s="645"/>
      <c r="AI28" s="54"/>
      <c r="AJ28" s="54"/>
      <c r="AK28" s="54"/>
      <c r="AL28" s="648"/>
      <c r="AM28" s="648"/>
      <c r="AN28" s="648"/>
      <c r="AO28" s="648"/>
      <c r="AP28" s="648"/>
      <c r="AQ28" s="648"/>
      <c r="AR28" s="648"/>
      <c r="AS28" s="648"/>
      <c r="AT28" s="660"/>
      <c r="AU28" s="660"/>
      <c r="AV28" s="660"/>
      <c r="AW28" s="660"/>
      <c r="AX28" s="660"/>
      <c r="AY28" s="660"/>
      <c r="AZ28" s="660"/>
      <c r="BA28" s="660"/>
      <c r="BB28" s="660"/>
      <c r="BC28" s="661"/>
      <c r="BD28" s="661"/>
    </row>
    <row r="29" spans="2:58" s="43" customFormat="1" ht="15.75" customHeight="1" thickBot="1">
      <c r="B29" s="48"/>
      <c r="C29" s="48"/>
      <c r="D29" s="190" t="s">
        <v>23</v>
      </c>
      <c r="E29" s="630">
        <v>28</v>
      </c>
      <c r="F29" s="631"/>
      <c r="G29" s="630">
        <v>25</v>
      </c>
      <c r="H29" s="631"/>
      <c r="I29" s="641">
        <v>5</v>
      </c>
      <c r="J29" s="641"/>
      <c r="K29" s="630">
        <v>2</v>
      </c>
      <c r="L29" s="631"/>
      <c r="M29" s="630">
        <v>4</v>
      </c>
      <c r="N29" s="641"/>
      <c r="O29" s="631"/>
      <c r="P29" s="630"/>
      <c r="Q29" s="631"/>
      <c r="R29" s="642" t="s">
        <v>91</v>
      </c>
      <c r="S29" s="631"/>
      <c r="T29" s="49"/>
      <c r="U29" s="49"/>
      <c r="V29" s="49"/>
      <c r="W29" s="49"/>
      <c r="X29" s="646" t="s">
        <v>22</v>
      </c>
      <c r="Y29" s="646"/>
      <c r="Z29" s="646"/>
      <c r="AA29" s="646"/>
      <c r="AB29" s="646"/>
      <c r="AC29" s="646"/>
      <c r="AD29" s="646"/>
      <c r="AE29" s="646"/>
      <c r="AF29" s="646"/>
      <c r="AG29" s="646"/>
      <c r="AH29" s="646"/>
      <c r="AI29" s="646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8"/>
      <c r="BD29" s="48"/>
      <c r="BE29" s="48"/>
      <c r="BF29" s="48"/>
    </row>
    <row r="30" spans="3:59" s="43" customFormat="1" ht="7.5" customHeight="1" thickBot="1">
      <c r="C30" s="47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647"/>
      <c r="Y30" s="647"/>
      <c r="Z30" s="647"/>
      <c r="AA30" s="647"/>
      <c r="AB30" s="647"/>
      <c r="AC30" s="647"/>
      <c r="AD30" s="647"/>
      <c r="AE30" s="647"/>
      <c r="AF30" s="647"/>
      <c r="AG30" s="647"/>
      <c r="AH30" s="647"/>
      <c r="AI30" s="647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48"/>
      <c r="BG30" s="47"/>
    </row>
    <row r="31" spans="1:58" s="161" customFormat="1" ht="35.25" customHeight="1" thickBot="1">
      <c r="A31" s="44"/>
      <c r="B31" s="44"/>
      <c r="C31" s="601" t="s">
        <v>21</v>
      </c>
      <c r="D31" s="602"/>
      <c r="E31" s="603"/>
      <c r="F31" s="610" t="s">
        <v>20</v>
      </c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1"/>
      <c r="S31" s="612"/>
      <c r="T31" s="619" t="s">
        <v>172</v>
      </c>
      <c r="U31" s="620"/>
      <c r="V31" s="620"/>
      <c r="W31" s="620"/>
      <c r="X31" s="620"/>
      <c r="Y31" s="620"/>
      <c r="Z31" s="620"/>
      <c r="AA31" s="621"/>
      <c r="AB31" s="622" t="s">
        <v>19</v>
      </c>
      <c r="AC31" s="623"/>
      <c r="AD31" s="628" t="s">
        <v>73</v>
      </c>
      <c r="AE31" s="628"/>
      <c r="AF31" s="628"/>
      <c r="AG31" s="628"/>
      <c r="AH31" s="628"/>
      <c r="AI31" s="628"/>
      <c r="AJ31" s="628"/>
      <c r="AK31" s="628"/>
      <c r="AL31" s="628"/>
      <c r="AM31" s="629"/>
      <c r="AN31" s="654" t="s">
        <v>18</v>
      </c>
      <c r="AO31" s="655"/>
      <c r="AP31" s="662" t="s">
        <v>351</v>
      </c>
      <c r="AQ31" s="663"/>
      <c r="AR31" s="663"/>
      <c r="AS31" s="663"/>
      <c r="AT31" s="663"/>
      <c r="AU31" s="663"/>
      <c r="AV31" s="663"/>
      <c r="AW31" s="663"/>
      <c r="AX31" s="663"/>
      <c r="AY31" s="663"/>
      <c r="AZ31" s="663"/>
      <c r="BA31" s="663"/>
      <c r="BB31" s="663"/>
      <c r="BC31" s="663"/>
      <c r="BD31" s="663"/>
      <c r="BE31" s="664"/>
      <c r="BF31" s="160"/>
    </row>
    <row r="32" spans="1:58" s="43" customFormat="1" ht="21" thickBot="1">
      <c r="A32" s="44"/>
      <c r="B32" s="44"/>
      <c r="C32" s="604"/>
      <c r="D32" s="605"/>
      <c r="E32" s="606"/>
      <c r="F32" s="613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5"/>
      <c r="T32" s="632" t="s">
        <v>16</v>
      </c>
      <c r="U32" s="633"/>
      <c r="V32" s="632" t="s">
        <v>15</v>
      </c>
      <c r="W32" s="633"/>
      <c r="X32" s="785" t="s">
        <v>173</v>
      </c>
      <c r="Y32" s="786"/>
      <c r="Z32" s="789" t="s">
        <v>174</v>
      </c>
      <c r="AA32" s="790"/>
      <c r="AB32" s="624"/>
      <c r="AC32" s="625"/>
      <c r="AD32" s="636" t="s">
        <v>14</v>
      </c>
      <c r="AE32" s="588"/>
      <c r="AF32" s="639" t="s">
        <v>13</v>
      </c>
      <c r="AG32" s="639"/>
      <c r="AH32" s="639"/>
      <c r="AI32" s="639"/>
      <c r="AJ32" s="639"/>
      <c r="AK32" s="639"/>
      <c r="AL32" s="639"/>
      <c r="AM32" s="640"/>
      <c r="AN32" s="656"/>
      <c r="AO32" s="657"/>
      <c r="AP32" s="665"/>
      <c r="AQ32" s="666"/>
      <c r="AR32" s="666"/>
      <c r="AS32" s="666"/>
      <c r="AT32" s="666"/>
      <c r="AU32" s="666"/>
      <c r="AV32" s="666"/>
      <c r="AW32" s="666"/>
      <c r="AX32" s="666"/>
      <c r="AY32" s="666"/>
      <c r="AZ32" s="666"/>
      <c r="BA32" s="666"/>
      <c r="BB32" s="666"/>
      <c r="BC32" s="666"/>
      <c r="BD32" s="666"/>
      <c r="BE32" s="667"/>
      <c r="BF32" s="46"/>
    </row>
    <row r="33" spans="1:58" s="43" customFormat="1" ht="18" customHeight="1" thickBot="1">
      <c r="A33" s="44"/>
      <c r="B33" s="44"/>
      <c r="C33" s="604"/>
      <c r="D33" s="605"/>
      <c r="E33" s="606"/>
      <c r="F33" s="613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5"/>
      <c r="T33" s="632"/>
      <c r="U33" s="633"/>
      <c r="V33" s="632"/>
      <c r="W33" s="633"/>
      <c r="X33" s="785"/>
      <c r="Y33" s="786"/>
      <c r="Z33" s="789"/>
      <c r="AA33" s="790"/>
      <c r="AB33" s="624"/>
      <c r="AC33" s="625"/>
      <c r="AD33" s="637"/>
      <c r="AE33" s="588"/>
      <c r="AF33" s="668" t="s">
        <v>3</v>
      </c>
      <c r="AG33" s="669"/>
      <c r="AH33" s="581" t="s">
        <v>12</v>
      </c>
      <c r="AI33" s="582"/>
      <c r="AJ33" s="583"/>
      <c r="AK33" s="583"/>
      <c r="AL33" s="583"/>
      <c r="AM33" s="584"/>
      <c r="AN33" s="656"/>
      <c r="AO33" s="657"/>
      <c r="AP33" s="569">
        <v>1</v>
      </c>
      <c r="AQ33" s="570"/>
      <c r="AR33" s="570"/>
      <c r="AS33" s="571"/>
      <c r="AT33" s="569">
        <v>2</v>
      </c>
      <c r="AU33" s="570"/>
      <c r="AV33" s="570"/>
      <c r="AW33" s="571"/>
      <c r="AX33" s="569">
        <v>3</v>
      </c>
      <c r="AY33" s="570"/>
      <c r="AZ33" s="570"/>
      <c r="BA33" s="571"/>
      <c r="BB33" s="569">
        <v>4</v>
      </c>
      <c r="BC33" s="570"/>
      <c r="BD33" s="570"/>
      <c r="BE33" s="571"/>
      <c r="BF33" s="45"/>
    </row>
    <row r="34" spans="1:58" s="43" customFormat="1" ht="21.75" customHeight="1" thickBot="1">
      <c r="A34" s="44"/>
      <c r="B34" s="44"/>
      <c r="C34" s="604"/>
      <c r="D34" s="605"/>
      <c r="E34" s="606"/>
      <c r="F34" s="613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5"/>
      <c r="T34" s="632"/>
      <c r="U34" s="633"/>
      <c r="V34" s="632"/>
      <c r="W34" s="633"/>
      <c r="X34" s="785"/>
      <c r="Y34" s="786"/>
      <c r="Z34" s="789"/>
      <c r="AA34" s="790"/>
      <c r="AB34" s="624"/>
      <c r="AC34" s="625"/>
      <c r="AD34" s="637"/>
      <c r="AE34" s="588"/>
      <c r="AF34" s="670"/>
      <c r="AG34" s="671"/>
      <c r="AH34" s="585" t="s">
        <v>11</v>
      </c>
      <c r="AI34" s="586"/>
      <c r="AJ34" s="591" t="s">
        <v>9</v>
      </c>
      <c r="AK34" s="592"/>
      <c r="AL34" s="597" t="s">
        <v>10</v>
      </c>
      <c r="AM34" s="586"/>
      <c r="AN34" s="656"/>
      <c r="AO34" s="657"/>
      <c r="AP34" s="598" t="s">
        <v>8</v>
      </c>
      <c r="AQ34" s="599"/>
      <c r="AR34" s="599"/>
      <c r="AS34" s="599"/>
      <c r="AT34" s="599"/>
      <c r="AU34" s="599"/>
      <c r="AV34" s="599"/>
      <c r="AW34" s="599"/>
      <c r="AX34" s="599"/>
      <c r="AY34" s="599"/>
      <c r="AZ34" s="599"/>
      <c r="BA34" s="599"/>
      <c r="BB34" s="599"/>
      <c r="BC34" s="599"/>
      <c r="BD34" s="599"/>
      <c r="BE34" s="600"/>
      <c r="BF34" s="45"/>
    </row>
    <row r="35" spans="1:58" s="43" customFormat="1" ht="17.25" customHeight="1">
      <c r="A35" s="44"/>
      <c r="B35" s="44"/>
      <c r="C35" s="604"/>
      <c r="D35" s="605"/>
      <c r="E35" s="606"/>
      <c r="F35" s="613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5"/>
      <c r="T35" s="632"/>
      <c r="U35" s="633"/>
      <c r="V35" s="632"/>
      <c r="W35" s="633"/>
      <c r="X35" s="785"/>
      <c r="Y35" s="786"/>
      <c r="Z35" s="789"/>
      <c r="AA35" s="790"/>
      <c r="AB35" s="624"/>
      <c r="AC35" s="625"/>
      <c r="AD35" s="637"/>
      <c r="AE35" s="588"/>
      <c r="AF35" s="670"/>
      <c r="AG35" s="671"/>
      <c r="AH35" s="587"/>
      <c r="AI35" s="588"/>
      <c r="AJ35" s="593"/>
      <c r="AK35" s="594"/>
      <c r="AL35" s="587"/>
      <c r="AM35" s="588"/>
      <c r="AN35" s="656"/>
      <c r="AO35" s="657"/>
      <c r="AP35" s="1049">
        <v>1</v>
      </c>
      <c r="AQ35" s="1050"/>
      <c r="AR35" s="1049">
        <v>2</v>
      </c>
      <c r="AS35" s="1050"/>
      <c r="AT35" s="1049">
        <v>3</v>
      </c>
      <c r="AU35" s="1050"/>
      <c r="AV35" s="1049">
        <v>4</v>
      </c>
      <c r="AW35" s="1050"/>
      <c r="AX35" s="1049">
        <v>5</v>
      </c>
      <c r="AY35" s="1050"/>
      <c r="AZ35" s="1049">
        <v>6</v>
      </c>
      <c r="BA35" s="1050"/>
      <c r="BB35" s="1049">
        <v>7</v>
      </c>
      <c r="BC35" s="1050"/>
      <c r="BD35" s="1049">
        <v>8</v>
      </c>
      <c r="BE35" s="1050"/>
      <c r="BF35" s="45"/>
    </row>
    <row r="36" spans="1:58" s="43" customFormat="1" ht="24" customHeight="1">
      <c r="A36" s="44"/>
      <c r="B36" s="44"/>
      <c r="C36" s="604"/>
      <c r="D36" s="605"/>
      <c r="E36" s="606"/>
      <c r="F36" s="613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5"/>
      <c r="T36" s="632"/>
      <c r="U36" s="633"/>
      <c r="V36" s="632"/>
      <c r="W36" s="633"/>
      <c r="X36" s="785"/>
      <c r="Y36" s="786"/>
      <c r="Z36" s="789"/>
      <c r="AA36" s="790"/>
      <c r="AB36" s="624"/>
      <c r="AC36" s="625"/>
      <c r="AD36" s="637"/>
      <c r="AE36" s="588"/>
      <c r="AF36" s="670"/>
      <c r="AG36" s="671"/>
      <c r="AH36" s="587"/>
      <c r="AI36" s="588"/>
      <c r="AJ36" s="593"/>
      <c r="AK36" s="594"/>
      <c r="AL36" s="587"/>
      <c r="AM36" s="588"/>
      <c r="AN36" s="656"/>
      <c r="AO36" s="657"/>
      <c r="AP36" s="1051"/>
      <c r="AQ36" s="1052"/>
      <c r="AR36" s="1051"/>
      <c r="AS36" s="1052"/>
      <c r="AT36" s="1051"/>
      <c r="AU36" s="1052"/>
      <c r="AV36" s="1051"/>
      <c r="AW36" s="1052"/>
      <c r="AX36" s="1051"/>
      <c r="AY36" s="1052"/>
      <c r="AZ36" s="1051"/>
      <c r="BA36" s="1052"/>
      <c r="BB36" s="1051"/>
      <c r="BC36" s="1052"/>
      <c r="BD36" s="1051"/>
      <c r="BE36" s="1052"/>
      <c r="BF36" s="45"/>
    </row>
    <row r="37" spans="1:58" s="43" customFormat="1" ht="19.5" customHeight="1" thickBot="1">
      <c r="A37" s="44"/>
      <c r="B37" s="44"/>
      <c r="C37" s="607"/>
      <c r="D37" s="608"/>
      <c r="E37" s="609"/>
      <c r="F37" s="616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8"/>
      <c r="T37" s="634"/>
      <c r="U37" s="635"/>
      <c r="V37" s="634"/>
      <c r="W37" s="635"/>
      <c r="X37" s="787"/>
      <c r="Y37" s="788"/>
      <c r="Z37" s="791"/>
      <c r="AA37" s="792"/>
      <c r="AB37" s="626"/>
      <c r="AC37" s="627"/>
      <c r="AD37" s="638"/>
      <c r="AE37" s="590"/>
      <c r="AF37" s="672"/>
      <c r="AG37" s="673"/>
      <c r="AH37" s="589"/>
      <c r="AI37" s="590"/>
      <c r="AJ37" s="595"/>
      <c r="AK37" s="596"/>
      <c r="AL37" s="589"/>
      <c r="AM37" s="590"/>
      <c r="AN37" s="658"/>
      <c r="AO37" s="659"/>
      <c r="AP37" s="572"/>
      <c r="AQ37" s="575"/>
      <c r="AR37" s="572"/>
      <c r="AS37" s="575"/>
      <c r="AT37" s="572"/>
      <c r="AU37" s="575"/>
      <c r="AV37" s="572"/>
      <c r="AW37" s="575"/>
      <c r="AX37" s="572"/>
      <c r="AY37" s="575"/>
      <c r="AZ37" s="572"/>
      <c r="BA37" s="575"/>
      <c r="BB37" s="572"/>
      <c r="BC37" s="575"/>
      <c r="BD37" s="572"/>
      <c r="BE37" s="575"/>
      <c r="BF37" s="45"/>
    </row>
    <row r="38" spans="3:57" s="42" customFormat="1" ht="13.5" customHeight="1" thickBot="1">
      <c r="C38" s="561">
        <v>1</v>
      </c>
      <c r="D38" s="562"/>
      <c r="E38" s="563"/>
      <c r="F38" s="564">
        <v>2</v>
      </c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6"/>
      <c r="T38" s="556">
        <v>3</v>
      </c>
      <c r="U38" s="557"/>
      <c r="V38" s="556">
        <v>4</v>
      </c>
      <c r="W38" s="557"/>
      <c r="X38" s="556">
        <v>5</v>
      </c>
      <c r="Y38" s="557"/>
      <c r="Z38" s="556">
        <v>6</v>
      </c>
      <c r="AA38" s="557"/>
      <c r="AB38" s="556">
        <v>7</v>
      </c>
      <c r="AC38" s="557"/>
      <c r="AD38" s="556">
        <v>8</v>
      </c>
      <c r="AE38" s="557"/>
      <c r="AF38" s="556">
        <v>9</v>
      </c>
      <c r="AG38" s="557"/>
      <c r="AH38" s="556">
        <v>10</v>
      </c>
      <c r="AI38" s="557"/>
      <c r="AJ38" s="556">
        <v>11</v>
      </c>
      <c r="AK38" s="557"/>
      <c r="AL38" s="556">
        <v>12</v>
      </c>
      <c r="AM38" s="557"/>
      <c r="AN38" s="556">
        <v>13</v>
      </c>
      <c r="AO38" s="557"/>
      <c r="AP38" s="556">
        <v>14</v>
      </c>
      <c r="AQ38" s="557"/>
      <c r="AR38" s="556">
        <v>15</v>
      </c>
      <c r="AS38" s="557"/>
      <c r="AT38" s="556">
        <v>16</v>
      </c>
      <c r="AU38" s="557"/>
      <c r="AV38" s="556">
        <v>17</v>
      </c>
      <c r="AW38" s="557"/>
      <c r="AX38" s="556">
        <v>18</v>
      </c>
      <c r="AY38" s="557"/>
      <c r="AZ38" s="556">
        <v>19</v>
      </c>
      <c r="BA38" s="557"/>
      <c r="BB38" s="556">
        <v>20</v>
      </c>
      <c r="BC38" s="557"/>
      <c r="BD38" s="556">
        <v>21</v>
      </c>
      <c r="BE38" s="557"/>
    </row>
    <row r="39" spans="3:57" s="42" customFormat="1" ht="21" thickBot="1">
      <c r="C39" s="558" t="s">
        <v>134</v>
      </c>
      <c r="D39" s="559"/>
      <c r="E39" s="559"/>
      <c r="F39" s="559"/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59"/>
      <c r="T39" s="559"/>
      <c r="U39" s="559"/>
      <c r="V39" s="559"/>
      <c r="W39" s="559"/>
      <c r="X39" s="559"/>
      <c r="Y39" s="559"/>
      <c r="Z39" s="559"/>
      <c r="AA39" s="559"/>
      <c r="AB39" s="559"/>
      <c r="AC39" s="559"/>
      <c r="AD39" s="559"/>
      <c r="AE39" s="559"/>
      <c r="AF39" s="559"/>
      <c r="AG39" s="559"/>
      <c r="AH39" s="559"/>
      <c r="AI39" s="559"/>
      <c r="AJ39" s="559"/>
      <c r="AK39" s="559"/>
      <c r="AL39" s="559"/>
      <c r="AM39" s="559"/>
      <c r="AN39" s="559"/>
      <c r="AO39" s="559"/>
      <c r="AP39" s="559"/>
      <c r="AQ39" s="559"/>
      <c r="AR39" s="559"/>
      <c r="AS39" s="559"/>
      <c r="AT39" s="559"/>
      <c r="AU39" s="559"/>
      <c r="AV39" s="559"/>
      <c r="AW39" s="559"/>
      <c r="AX39" s="559"/>
      <c r="AY39" s="559"/>
      <c r="AZ39" s="559"/>
      <c r="BA39" s="559"/>
      <c r="BB39" s="559"/>
      <c r="BC39" s="559"/>
      <c r="BD39" s="559"/>
      <c r="BE39" s="560"/>
    </row>
    <row r="40" spans="3:57" s="9" customFormat="1" ht="21" thickBot="1">
      <c r="C40" s="412" t="s">
        <v>135</v>
      </c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4"/>
      <c r="U40" s="414"/>
      <c r="V40" s="414"/>
      <c r="W40" s="414"/>
      <c r="X40" s="413"/>
      <c r="Y40" s="413"/>
      <c r="Z40" s="413"/>
      <c r="AA40" s="413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3"/>
      <c r="AQ40" s="413"/>
      <c r="AR40" s="413"/>
      <c r="AS40" s="413"/>
      <c r="AT40" s="413"/>
      <c r="AU40" s="413"/>
      <c r="AV40" s="413"/>
      <c r="AW40" s="413"/>
      <c r="AX40" s="413"/>
      <c r="AY40" s="413"/>
      <c r="AZ40" s="413"/>
      <c r="BA40" s="413"/>
      <c r="BB40" s="413"/>
      <c r="BC40" s="413"/>
      <c r="BD40" s="413"/>
      <c r="BE40" s="415"/>
    </row>
    <row r="41" spans="3:57" s="37" customFormat="1" ht="20.25" customHeight="1">
      <c r="C41" s="535" t="s">
        <v>244</v>
      </c>
      <c r="D41" s="536"/>
      <c r="E41" s="537"/>
      <c r="F41" s="837" t="s">
        <v>149</v>
      </c>
      <c r="G41" s="838"/>
      <c r="H41" s="838"/>
      <c r="I41" s="838"/>
      <c r="J41" s="838"/>
      <c r="K41" s="838"/>
      <c r="L41" s="838"/>
      <c r="M41" s="838"/>
      <c r="N41" s="838"/>
      <c r="O41" s="838"/>
      <c r="P41" s="838"/>
      <c r="Q41" s="838"/>
      <c r="R41" s="838"/>
      <c r="S41" s="839"/>
      <c r="T41" s="538"/>
      <c r="U41" s="527"/>
      <c r="V41" s="528">
        <v>1</v>
      </c>
      <c r="W41" s="539"/>
      <c r="X41" s="540"/>
      <c r="Y41" s="541"/>
      <c r="Z41" s="529">
        <v>1</v>
      </c>
      <c r="AA41" s="530"/>
      <c r="AB41" s="531">
        <v>2</v>
      </c>
      <c r="AC41" s="532"/>
      <c r="AD41" s="482">
        <f aca="true" t="shared" si="1" ref="AD41:AD48">AB41*30</f>
        <v>60</v>
      </c>
      <c r="AE41" s="533"/>
      <c r="AF41" s="534">
        <f>AH41+AJ41+AL41</f>
        <v>8</v>
      </c>
      <c r="AG41" s="524"/>
      <c r="AH41" s="524">
        <v>6</v>
      </c>
      <c r="AI41" s="524"/>
      <c r="AJ41" s="524">
        <v>2</v>
      </c>
      <c r="AK41" s="524"/>
      <c r="AL41" s="524"/>
      <c r="AM41" s="525"/>
      <c r="AN41" s="472">
        <f aca="true" t="shared" si="2" ref="AN41:AN55">AD41-AF41</f>
        <v>52</v>
      </c>
      <c r="AO41" s="473"/>
      <c r="AP41" s="526">
        <v>8</v>
      </c>
      <c r="AQ41" s="527"/>
      <c r="AR41" s="528"/>
      <c r="AS41" s="527"/>
      <c r="AT41" s="528"/>
      <c r="AU41" s="527"/>
      <c r="AV41" s="471"/>
      <c r="AW41" s="474"/>
      <c r="AX41" s="471"/>
      <c r="AY41" s="474"/>
      <c r="AZ41" s="471"/>
      <c r="BA41" s="474"/>
      <c r="BB41" s="471"/>
      <c r="BC41" s="474"/>
      <c r="BD41" s="471"/>
      <c r="BE41" s="522"/>
    </row>
    <row r="42" spans="3:57" s="37" customFormat="1" ht="20.25" customHeight="1">
      <c r="C42" s="831" t="s">
        <v>245</v>
      </c>
      <c r="D42" s="832"/>
      <c r="E42" s="833"/>
      <c r="F42" s="458" t="s">
        <v>151</v>
      </c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830"/>
      <c r="T42" s="461"/>
      <c r="U42" s="462"/>
      <c r="V42" s="462">
        <v>1</v>
      </c>
      <c r="W42" s="463"/>
      <c r="X42" s="344">
        <v>1</v>
      </c>
      <c r="Y42" s="345"/>
      <c r="Z42" s="346">
        <v>1</v>
      </c>
      <c r="AA42" s="468"/>
      <c r="AB42" s="457">
        <v>3</v>
      </c>
      <c r="AC42" s="355"/>
      <c r="AD42" s="352">
        <f t="shared" si="1"/>
        <v>90</v>
      </c>
      <c r="AE42" s="523"/>
      <c r="AF42" s="439">
        <f>AH42+AJ42+AL42</f>
        <v>12</v>
      </c>
      <c r="AG42" s="452"/>
      <c r="AH42" s="452">
        <v>4</v>
      </c>
      <c r="AI42" s="452"/>
      <c r="AJ42" s="452"/>
      <c r="AK42" s="452"/>
      <c r="AL42" s="452">
        <v>8</v>
      </c>
      <c r="AM42" s="438"/>
      <c r="AN42" s="455">
        <f t="shared" si="2"/>
        <v>78</v>
      </c>
      <c r="AO42" s="456"/>
      <c r="AP42" s="518">
        <v>12</v>
      </c>
      <c r="AQ42" s="435"/>
      <c r="AR42" s="434"/>
      <c r="AS42" s="435"/>
      <c r="AT42" s="434"/>
      <c r="AU42" s="435"/>
      <c r="AV42" s="434"/>
      <c r="AW42" s="435"/>
      <c r="AX42" s="356"/>
      <c r="AY42" s="349"/>
      <c r="AZ42" s="356"/>
      <c r="BA42" s="349"/>
      <c r="BB42" s="356"/>
      <c r="BC42" s="349"/>
      <c r="BD42" s="356"/>
      <c r="BE42" s="517"/>
    </row>
    <row r="43" spans="3:57" s="37" customFormat="1" ht="20.25" customHeight="1">
      <c r="C43" s="831" t="s">
        <v>246</v>
      </c>
      <c r="D43" s="832"/>
      <c r="E43" s="833"/>
      <c r="F43" s="458" t="s">
        <v>5</v>
      </c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830"/>
      <c r="T43" s="461"/>
      <c r="U43" s="462"/>
      <c r="V43" s="462">
        <v>1</v>
      </c>
      <c r="W43" s="463"/>
      <c r="X43" s="344"/>
      <c r="Y43" s="345"/>
      <c r="Z43" s="346">
        <v>1</v>
      </c>
      <c r="AA43" s="468"/>
      <c r="AB43" s="457">
        <v>3</v>
      </c>
      <c r="AC43" s="355"/>
      <c r="AD43" s="352">
        <f t="shared" si="1"/>
        <v>90</v>
      </c>
      <c r="AE43" s="523"/>
      <c r="AF43" s="439">
        <f>AH43+AJ43+AL43</f>
        <v>12</v>
      </c>
      <c r="AG43" s="452"/>
      <c r="AH43" s="452">
        <v>6</v>
      </c>
      <c r="AI43" s="452"/>
      <c r="AJ43" s="452">
        <v>6</v>
      </c>
      <c r="AK43" s="452"/>
      <c r="AL43" s="452"/>
      <c r="AM43" s="438"/>
      <c r="AN43" s="455">
        <f t="shared" si="2"/>
        <v>78</v>
      </c>
      <c r="AO43" s="456"/>
      <c r="AP43" s="518">
        <v>12</v>
      </c>
      <c r="AQ43" s="435"/>
      <c r="AR43" s="434"/>
      <c r="AS43" s="435"/>
      <c r="AT43" s="434"/>
      <c r="AU43" s="435"/>
      <c r="AV43" s="434"/>
      <c r="AW43" s="435"/>
      <c r="AX43" s="434"/>
      <c r="AY43" s="435"/>
      <c r="AZ43" s="434"/>
      <c r="BA43" s="435"/>
      <c r="BB43" s="434"/>
      <c r="BC43" s="435"/>
      <c r="BD43" s="434"/>
      <c r="BE43" s="446"/>
    </row>
    <row r="44" spans="3:57" s="37" customFormat="1" ht="20.25" customHeight="1">
      <c r="C44" s="831" t="s">
        <v>247</v>
      </c>
      <c r="D44" s="832"/>
      <c r="E44" s="833"/>
      <c r="F44" s="458" t="s">
        <v>6</v>
      </c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830"/>
      <c r="T44" s="461">
        <v>2.3</v>
      </c>
      <c r="U44" s="462"/>
      <c r="V44" s="462"/>
      <c r="W44" s="463"/>
      <c r="X44" s="344">
        <v>2.3</v>
      </c>
      <c r="Y44" s="345"/>
      <c r="Z44" s="346">
        <v>2.3</v>
      </c>
      <c r="AA44" s="468"/>
      <c r="AB44" s="457">
        <v>10</v>
      </c>
      <c r="AC44" s="355"/>
      <c r="AD44" s="352">
        <f t="shared" si="1"/>
        <v>300</v>
      </c>
      <c r="AE44" s="523"/>
      <c r="AF44" s="439">
        <v>44</v>
      </c>
      <c r="AG44" s="452"/>
      <c r="AH44" s="452">
        <v>18</v>
      </c>
      <c r="AI44" s="452"/>
      <c r="AJ44" s="452"/>
      <c r="AK44" s="452"/>
      <c r="AL44" s="452">
        <v>14</v>
      </c>
      <c r="AM44" s="438"/>
      <c r="AN44" s="455">
        <f t="shared" si="2"/>
        <v>256</v>
      </c>
      <c r="AO44" s="456"/>
      <c r="AP44" s="518"/>
      <c r="AQ44" s="435"/>
      <c r="AR44" s="434">
        <v>20</v>
      </c>
      <c r="AS44" s="435"/>
      <c r="AT44" s="434">
        <v>12</v>
      </c>
      <c r="AU44" s="435"/>
      <c r="AV44" s="434"/>
      <c r="AW44" s="435"/>
      <c r="AX44" s="356"/>
      <c r="AY44" s="349"/>
      <c r="AZ44" s="356"/>
      <c r="BA44" s="349"/>
      <c r="BB44" s="356"/>
      <c r="BC44" s="349"/>
      <c r="BD44" s="356"/>
      <c r="BE44" s="517"/>
    </row>
    <row r="45" spans="3:57" s="37" customFormat="1" ht="20.25" customHeight="1">
      <c r="C45" s="831" t="s">
        <v>248</v>
      </c>
      <c r="D45" s="832"/>
      <c r="E45" s="833"/>
      <c r="F45" s="458" t="s">
        <v>249</v>
      </c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830"/>
      <c r="T45" s="461"/>
      <c r="U45" s="462"/>
      <c r="V45" s="462">
        <v>2</v>
      </c>
      <c r="W45" s="463"/>
      <c r="X45" s="344"/>
      <c r="Y45" s="345"/>
      <c r="Z45" s="346">
        <v>2</v>
      </c>
      <c r="AA45" s="468"/>
      <c r="AB45" s="457">
        <v>2</v>
      </c>
      <c r="AC45" s="355"/>
      <c r="AD45" s="352">
        <f t="shared" si="1"/>
        <v>60</v>
      </c>
      <c r="AE45" s="523"/>
      <c r="AF45" s="437">
        <f>AH45+AJ45+AL45</f>
        <v>8</v>
      </c>
      <c r="AG45" s="354"/>
      <c r="AH45" s="452">
        <v>6</v>
      </c>
      <c r="AI45" s="452"/>
      <c r="AJ45" s="452">
        <v>2</v>
      </c>
      <c r="AK45" s="452"/>
      <c r="AL45" s="452"/>
      <c r="AM45" s="438"/>
      <c r="AN45" s="350">
        <f t="shared" si="2"/>
        <v>52</v>
      </c>
      <c r="AO45" s="351"/>
      <c r="AP45" s="518"/>
      <c r="AQ45" s="435"/>
      <c r="AR45" s="434">
        <v>8</v>
      </c>
      <c r="AS45" s="435"/>
      <c r="AT45" s="434"/>
      <c r="AU45" s="435"/>
      <c r="AV45" s="434"/>
      <c r="AW45" s="435"/>
      <c r="AX45" s="519"/>
      <c r="AY45" s="520"/>
      <c r="AZ45" s="519"/>
      <c r="BA45" s="520"/>
      <c r="BB45" s="519"/>
      <c r="BC45" s="520"/>
      <c r="BD45" s="519"/>
      <c r="BE45" s="521"/>
    </row>
    <row r="46" spans="3:57" s="37" customFormat="1" ht="20.25" customHeight="1">
      <c r="C46" s="831" t="s">
        <v>247</v>
      </c>
      <c r="D46" s="832"/>
      <c r="E46" s="833"/>
      <c r="F46" s="810" t="s">
        <v>352</v>
      </c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1"/>
      <c r="T46" s="461"/>
      <c r="U46" s="462"/>
      <c r="V46" s="462">
        <v>2</v>
      </c>
      <c r="W46" s="463"/>
      <c r="X46" s="344"/>
      <c r="Y46" s="345"/>
      <c r="Z46" s="346">
        <v>1.2</v>
      </c>
      <c r="AA46" s="468"/>
      <c r="AB46" s="457">
        <v>2.5</v>
      </c>
      <c r="AC46" s="355"/>
      <c r="AD46" s="352">
        <f t="shared" si="1"/>
        <v>75</v>
      </c>
      <c r="AE46" s="523"/>
      <c r="AF46" s="437">
        <f>AH46+AJ46+AL46</f>
        <v>7</v>
      </c>
      <c r="AG46" s="354"/>
      <c r="AH46" s="452">
        <v>4</v>
      </c>
      <c r="AI46" s="452"/>
      <c r="AJ46" s="452">
        <v>3</v>
      </c>
      <c r="AK46" s="452"/>
      <c r="AL46" s="452"/>
      <c r="AM46" s="438"/>
      <c r="AN46" s="350">
        <f t="shared" si="2"/>
        <v>68</v>
      </c>
      <c r="AO46" s="351"/>
      <c r="AP46" s="518">
        <v>4</v>
      </c>
      <c r="AQ46" s="435"/>
      <c r="AR46" s="434">
        <v>3</v>
      </c>
      <c r="AS46" s="435"/>
      <c r="AT46" s="434"/>
      <c r="AU46" s="435"/>
      <c r="AV46" s="434"/>
      <c r="AW46" s="435"/>
      <c r="AX46" s="519"/>
      <c r="AY46" s="520"/>
      <c r="AZ46" s="519"/>
      <c r="BA46" s="520"/>
      <c r="BB46" s="519"/>
      <c r="BC46" s="520"/>
      <c r="BD46" s="519"/>
      <c r="BE46" s="521"/>
    </row>
    <row r="47" spans="3:57" s="37" customFormat="1" ht="20.25" customHeight="1">
      <c r="C47" s="831" t="s">
        <v>251</v>
      </c>
      <c r="D47" s="832"/>
      <c r="E47" s="833"/>
      <c r="F47" s="810" t="s">
        <v>252</v>
      </c>
      <c r="G47" s="811"/>
      <c r="H47" s="811"/>
      <c r="I47" s="811"/>
      <c r="J47" s="811"/>
      <c r="K47" s="811"/>
      <c r="L47" s="811"/>
      <c r="M47" s="811"/>
      <c r="N47" s="811"/>
      <c r="O47" s="811"/>
      <c r="P47" s="811"/>
      <c r="Q47" s="811"/>
      <c r="R47" s="811"/>
      <c r="S47" s="811"/>
      <c r="T47" s="461"/>
      <c r="U47" s="462"/>
      <c r="V47" s="462">
        <v>2</v>
      </c>
      <c r="W47" s="463"/>
      <c r="X47" s="344"/>
      <c r="Y47" s="345"/>
      <c r="Z47" s="346">
        <v>2</v>
      </c>
      <c r="AA47" s="468"/>
      <c r="AB47" s="457">
        <v>2</v>
      </c>
      <c r="AC47" s="355"/>
      <c r="AD47" s="352">
        <f t="shared" si="1"/>
        <v>60</v>
      </c>
      <c r="AE47" s="523"/>
      <c r="AF47" s="437">
        <f>AH47+AJ47+AL47</f>
        <v>10</v>
      </c>
      <c r="AG47" s="354"/>
      <c r="AH47" s="452">
        <v>6</v>
      </c>
      <c r="AI47" s="452"/>
      <c r="AJ47" s="452"/>
      <c r="AK47" s="452"/>
      <c r="AL47" s="452">
        <v>4</v>
      </c>
      <c r="AM47" s="438"/>
      <c r="AN47" s="350">
        <f t="shared" si="2"/>
        <v>50</v>
      </c>
      <c r="AO47" s="351"/>
      <c r="AP47" s="518"/>
      <c r="AQ47" s="435"/>
      <c r="AR47" s="434">
        <v>10</v>
      </c>
      <c r="AS47" s="435"/>
      <c r="AT47" s="434"/>
      <c r="AU47" s="435"/>
      <c r="AV47" s="434"/>
      <c r="AW47" s="435"/>
      <c r="AX47" s="434"/>
      <c r="AY47" s="435"/>
      <c r="AZ47" s="434"/>
      <c r="BA47" s="435"/>
      <c r="BB47" s="434"/>
      <c r="BC47" s="435"/>
      <c r="BD47" s="434"/>
      <c r="BE47" s="446"/>
    </row>
    <row r="48" spans="3:57" s="37" customFormat="1" ht="20.25" customHeight="1">
      <c r="C48" s="831" t="s">
        <v>108</v>
      </c>
      <c r="D48" s="832"/>
      <c r="E48" s="833"/>
      <c r="F48" s="458" t="s">
        <v>79</v>
      </c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830"/>
      <c r="T48" s="461" t="s">
        <v>95</v>
      </c>
      <c r="U48" s="462"/>
      <c r="V48" s="462"/>
      <c r="W48" s="463"/>
      <c r="X48" s="344" t="s">
        <v>95</v>
      </c>
      <c r="Y48" s="345"/>
      <c r="Z48" s="346" t="s">
        <v>95</v>
      </c>
      <c r="AA48" s="468"/>
      <c r="AB48" s="457">
        <v>16.5</v>
      </c>
      <c r="AC48" s="355"/>
      <c r="AD48" s="352">
        <f t="shared" si="1"/>
        <v>495</v>
      </c>
      <c r="AE48" s="523"/>
      <c r="AF48" s="439">
        <v>102</v>
      </c>
      <c r="AG48" s="452"/>
      <c r="AH48" s="452">
        <v>36</v>
      </c>
      <c r="AI48" s="452"/>
      <c r="AJ48" s="452">
        <v>40</v>
      </c>
      <c r="AK48" s="452"/>
      <c r="AL48" s="452"/>
      <c r="AM48" s="438"/>
      <c r="AN48" s="455">
        <f t="shared" si="2"/>
        <v>393</v>
      </c>
      <c r="AO48" s="456"/>
      <c r="AP48" s="518">
        <v>38</v>
      </c>
      <c r="AQ48" s="435"/>
      <c r="AR48" s="434">
        <v>30</v>
      </c>
      <c r="AS48" s="435"/>
      <c r="AT48" s="434">
        <v>8</v>
      </c>
      <c r="AU48" s="435"/>
      <c r="AV48" s="434"/>
      <c r="AW48" s="435"/>
      <c r="AX48" s="434"/>
      <c r="AY48" s="435"/>
      <c r="AZ48" s="434"/>
      <c r="BA48" s="435"/>
      <c r="BB48" s="434"/>
      <c r="BC48" s="435"/>
      <c r="BD48" s="434"/>
      <c r="BE48" s="446"/>
    </row>
    <row r="49" spans="3:57" s="37" customFormat="1" ht="20.25">
      <c r="C49" s="509" t="s">
        <v>140</v>
      </c>
      <c r="D49" s="510"/>
      <c r="E49" s="511"/>
      <c r="F49" s="465" t="s">
        <v>80</v>
      </c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7"/>
      <c r="T49" s="461"/>
      <c r="U49" s="462"/>
      <c r="V49" s="462">
        <v>2.4</v>
      </c>
      <c r="W49" s="463"/>
      <c r="X49" s="344"/>
      <c r="Y49" s="345"/>
      <c r="Z49" s="346">
        <v>1.3</v>
      </c>
      <c r="AA49" s="468"/>
      <c r="AB49" s="457">
        <v>6</v>
      </c>
      <c r="AC49" s="355"/>
      <c r="AD49" s="352">
        <v>180</v>
      </c>
      <c r="AE49" s="523"/>
      <c r="AF49" s="439">
        <f aca="true" t="shared" si="3" ref="AF49:AF55">AH49+AJ49+AL49</f>
        <v>24</v>
      </c>
      <c r="AG49" s="452"/>
      <c r="AH49" s="452"/>
      <c r="AI49" s="452"/>
      <c r="AJ49" s="452">
        <v>24</v>
      </c>
      <c r="AK49" s="452"/>
      <c r="AL49" s="452"/>
      <c r="AM49" s="438"/>
      <c r="AN49" s="455">
        <f t="shared" si="2"/>
        <v>156</v>
      </c>
      <c r="AO49" s="456"/>
      <c r="AP49" s="518">
        <v>6</v>
      </c>
      <c r="AQ49" s="435"/>
      <c r="AR49" s="434">
        <v>6</v>
      </c>
      <c r="AS49" s="435"/>
      <c r="AT49" s="434">
        <v>6</v>
      </c>
      <c r="AU49" s="435"/>
      <c r="AV49" s="434">
        <v>6</v>
      </c>
      <c r="AW49" s="435"/>
      <c r="AX49" s="356"/>
      <c r="AY49" s="349"/>
      <c r="AZ49" s="356"/>
      <c r="BA49" s="349"/>
      <c r="BB49" s="356"/>
      <c r="BC49" s="349"/>
      <c r="BD49" s="356"/>
      <c r="BE49" s="517"/>
    </row>
    <row r="50" spans="3:57" s="37" customFormat="1" ht="20.25" customHeight="1">
      <c r="C50" s="509" t="s">
        <v>143</v>
      </c>
      <c r="D50" s="510"/>
      <c r="E50" s="511"/>
      <c r="F50" s="465" t="s">
        <v>219</v>
      </c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7"/>
      <c r="T50" s="461"/>
      <c r="U50" s="462"/>
      <c r="V50" s="462">
        <v>3</v>
      </c>
      <c r="W50" s="463"/>
      <c r="X50" s="344"/>
      <c r="Y50" s="345"/>
      <c r="Z50" s="346">
        <v>3</v>
      </c>
      <c r="AA50" s="468"/>
      <c r="AB50" s="457">
        <v>2</v>
      </c>
      <c r="AC50" s="355"/>
      <c r="AD50" s="352">
        <f aca="true" t="shared" si="4" ref="AD50:AD55">AB50*30</f>
        <v>60</v>
      </c>
      <c r="AE50" s="523"/>
      <c r="AF50" s="439">
        <f t="shared" si="3"/>
        <v>8</v>
      </c>
      <c r="AG50" s="452"/>
      <c r="AH50" s="452">
        <v>6</v>
      </c>
      <c r="AI50" s="452"/>
      <c r="AJ50" s="452">
        <v>2</v>
      </c>
      <c r="AK50" s="452"/>
      <c r="AL50" s="452"/>
      <c r="AM50" s="438"/>
      <c r="AN50" s="455">
        <f t="shared" si="2"/>
        <v>52</v>
      </c>
      <c r="AO50" s="456"/>
      <c r="AP50" s="518"/>
      <c r="AQ50" s="435"/>
      <c r="AR50" s="434"/>
      <c r="AS50" s="435"/>
      <c r="AT50" s="434">
        <v>8</v>
      </c>
      <c r="AU50" s="435"/>
      <c r="AV50" s="434"/>
      <c r="AW50" s="435"/>
      <c r="AX50" s="434"/>
      <c r="AY50" s="435"/>
      <c r="AZ50" s="434"/>
      <c r="BA50" s="435"/>
      <c r="BB50" s="434"/>
      <c r="BC50" s="435"/>
      <c r="BD50" s="434"/>
      <c r="BE50" s="446"/>
    </row>
    <row r="51" spans="3:57" s="37" customFormat="1" ht="20.25" customHeight="1">
      <c r="C51" s="509" t="s">
        <v>144</v>
      </c>
      <c r="D51" s="510"/>
      <c r="E51" s="511"/>
      <c r="F51" s="465" t="s">
        <v>220</v>
      </c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7"/>
      <c r="T51" s="461"/>
      <c r="U51" s="462"/>
      <c r="V51" s="462">
        <v>4</v>
      </c>
      <c r="W51" s="463"/>
      <c r="X51" s="344">
        <v>4</v>
      </c>
      <c r="Y51" s="345"/>
      <c r="Z51" s="346"/>
      <c r="AA51" s="468"/>
      <c r="AB51" s="457">
        <v>2</v>
      </c>
      <c r="AC51" s="355"/>
      <c r="AD51" s="352">
        <f t="shared" si="4"/>
        <v>60</v>
      </c>
      <c r="AE51" s="523"/>
      <c r="AF51" s="439">
        <f t="shared" si="3"/>
        <v>10</v>
      </c>
      <c r="AG51" s="452"/>
      <c r="AH51" s="452">
        <v>6</v>
      </c>
      <c r="AI51" s="452"/>
      <c r="AJ51" s="452">
        <v>4</v>
      </c>
      <c r="AK51" s="452"/>
      <c r="AL51" s="452"/>
      <c r="AM51" s="438"/>
      <c r="AN51" s="455">
        <f t="shared" si="2"/>
        <v>50</v>
      </c>
      <c r="AO51" s="456"/>
      <c r="AP51" s="518"/>
      <c r="AQ51" s="435"/>
      <c r="AR51" s="434"/>
      <c r="AS51" s="435"/>
      <c r="AT51" s="434"/>
      <c r="AU51" s="435"/>
      <c r="AV51" s="434">
        <v>10</v>
      </c>
      <c r="AW51" s="435"/>
      <c r="AX51" s="356"/>
      <c r="AY51" s="349"/>
      <c r="AZ51" s="356"/>
      <c r="BA51" s="349"/>
      <c r="BB51" s="356"/>
      <c r="BC51" s="349"/>
      <c r="BD51" s="356"/>
      <c r="BE51" s="517"/>
    </row>
    <row r="52" spans="3:57" s="37" customFormat="1" ht="20.25" customHeight="1">
      <c r="C52" s="509" t="s">
        <v>145</v>
      </c>
      <c r="D52" s="510"/>
      <c r="E52" s="511"/>
      <c r="F52" s="465" t="s">
        <v>221</v>
      </c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7"/>
      <c r="T52" s="461"/>
      <c r="U52" s="462"/>
      <c r="V52" s="462">
        <v>5</v>
      </c>
      <c r="W52" s="463"/>
      <c r="X52" s="344"/>
      <c r="Y52" s="345"/>
      <c r="Z52" s="346">
        <v>5</v>
      </c>
      <c r="AA52" s="468"/>
      <c r="AB52" s="457">
        <v>2</v>
      </c>
      <c r="AC52" s="355"/>
      <c r="AD52" s="352">
        <f t="shared" si="4"/>
        <v>60</v>
      </c>
      <c r="AE52" s="523"/>
      <c r="AF52" s="437">
        <f t="shared" si="3"/>
        <v>8</v>
      </c>
      <c r="AG52" s="354"/>
      <c r="AH52" s="452">
        <v>6</v>
      </c>
      <c r="AI52" s="452"/>
      <c r="AJ52" s="452">
        <v>2</v>
      </c>
      <c r="AK52" s="452"/>
      <c r="AL52" s="452"/>
      <c r="AM52" s="438"/>
      <c r="AN52" s="350">
        <f t="shared" si="2"/>
        <v>52</v>
      </c>
      <c r="AO52" s="351"/>
      <c r="AP52" s="518"/>
      <c r="AQ52" s="435"/>
      <c r="AR52" s="434"/>
      <c r="AS52" s="435"/>
      <c r="AT52" s="434"/>
      <c r="AU52" s="435"/>
      <c r="AV52" s="434"/>
      <c r="AW52" s="435"/>
      <c r="AX52" s="519">
        <v>8</v>
      </c>
      <c r="AY52" s="520"/>
      <c r="AZ52" s="519"/>
      <c r="BA52" s="520"/>
      <c r="BB52" s="519"/>
      <c r="BC52" s="520"/>
      <c r="BD52" s="519"/>
      <c r="BE52" s="521"/>
    </row>
    <row r="53" spans="3:57" s="37" customFormat="1" ht="20.25">
      <c r="C53" s="509" t="s">
        <v>146</v>
      </c>
      <c r="D53" s="510"/>
      <c r="E53" s="511"/>
      <c r="F53" s="465" t="s">
        <v>78</v>
      </c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7"/>
      <c r="T53" s="461">
        <v>8</v>
      </c>
      <c r="U53" s="462"/>
      <c r="V53" s="462">
        <v>6</v>
      </c>
      <c r="W53" s="463"/>
      <c r="X53" s="344"/>
      <c r="Y53" s="345"/>
      <c r="Z53" s="346">
        <v>5.7</v>
      </c>
      <c r="AA53" s="468"/>
      <c r="AB53" s="457">
        <v>6</v>
      </c>
      <c r="AC53" s="355"/>
      <c r="AD53" s="352">
        <f t="shared" si="4"/>
        <v>180</v>
      </c>
      <c r="AE53" s="523"/>
      <c r="AF53" s="439">
        <f t="shared" si="3"/>
        <v>22</v>
      </c>
      <c r="AG53" s="452"/>
      <c r="AH53" s="452"/>
      <c r="AI53" s="452"/>
      <c r="AJ53" s="452">
        <v>22</v>
      </c>
      <c r="AK53" s="452"/>
      <c r="AL53" s="452"/>
      <c r="AM53" s="438"/>
      <c r="AN53" s="455">
        <f t="shared" si="2"/>
        <v>158</v>
      </c>
      <c r="AO53" s="456"/>
      <c r="AP53" s="518"/>
      <c r="AQ53" s="435"/>
      <c r="AR53" s="434"/>
      <c r="AS53" s="435"/>
      <c r="AT53" s="434"/>
      <c r="AU53" s="435"/>
      <c r="AV53" s="434"/>
      <c r="AW53" s="435"/>
      <c r="AX53" s="434">
        <v>6</v>
      </c>
      <c r="AY53" s="435"/>
      <c r="AZ53" s="434">
        <v>6</v>
      </c>
      <c r="BA53" s="435"/>
      <c r="BB53" s="434">
        <v>6</v>
      </c>
      <c r="BC53" s="435"/>
      <c r="BD53" s="434">
        <v>4</v>
      </c>
      <c r="BE53" s="446"/>
    </row>
    <row r="54" spans="3:57" s="37" customFormat="1" ht="20.25">
      <c r="C54" s="509" t="s">
        <v>147</v>
      </c>
      <c r="D54" s="510"/>
      <c r="E54" s="511"/>
      <c r="F54" s="465" t="s">
        <v>98</v>
      </c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7"/>
      <c r="T54" s="461"/>
      <c r="U54" s="462"/>
      <c r="V54" s="462">
        <v>7</v>
      </c>
      <c r="W54" s="463"/>
      <c r="X54" s="344">
        <v>7</v>
      </c>
      <c r="Y54" s="345"/>
      <c r="Z54" s="346">
        <v>7</v>
      </c>
      <c r="AA54" s="468"/>
      <c r="AB54" s="457">
        <v>4</v>
      </c>
      <c r="AC54" s="355"/>
      <c r="AD54" s="352">
        <f t="shared" si="4"/>
        <v>120</v>
      </c>
      <c r="AE54" s="523"/>
      <c r="AF54" s="439">
        <f t="shared" si="3"/>
        <v>10</v>
      </c>
      <c r="AG54" s="452"/>
      <c r="AH54" s="452">
        <v>6</v>
      </c>
      <c r="AI54" s="452"/>
      <c r="AJ54" s="452">
        <v>4</v>
      </c>
      <c r="AK54" s="452"/>
      <c r="AL54" s="452"/>
      <c r="AM54" s="438"/>
      <c r="AN54" s="455">
        <f t="shared" si="2"/>
        <v>110</v>
      </c>
      <c r="AO54" s="456"/>
      <c r="AP54" s="518"/>
      <c r="AQ54" s="435"/>
      <c r="AR54" s="434"/>
      <c r="AS54" s="435"/>
      <c r="AT54" s="434"/>
      <c r="AU54" s="435"/>
      <c r="AV54" s="434"/>
      <c r="AW54" s="435"/>
      <c r="AX54" s="356"/>
      <c r="AY54" s="349"/>
      <c r="AZ54" s="356"/>
      <c r="BA54" s="349"/>
      <c r="BB54" s="356">
        <v>10</v>
      </c>
      <c r="BC54" s="349"/>
      <c r="BD54" s="356"/>
      <c r="BE54" s="517"/>
    </row>
    <row r="55" spans="3:57" s="37" customFormat="1" ht="21" thickBot="1">
      <c r="C55" s="509" t="s">
        <v>148</v>
      </c>
      <c r="D55" s="510"/>
      <c r="E55" s="511"/>
      <c r="F55" s="465" t="s">
        <v>97</v>
      </c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7"/>
      <c r="T55" s="503"/>
      <c r="U55" s="504"/>
      <c r="V55" s="504">
        <v>7</v>
      </c>
      <c r="W55" s="512"/>
      <c r="X55" s="513">
        <v>7</v>
      </c>
      <c r="Y55" s="514"/>
      <c r="Z55" s="515">
        <v>7</v>
      </c>
      <c r="AA55" s="516"/>
      <c r="AB55" s="503">
        <v>4</v>
      </c>
      <c r="AC55" s="504"/>
      <c r="AD55" s="505">
        <f t="shared" si="4"/>
        <v>120</v>
      </c>
      <c r="AE55" s="506"/>
      <c r="AF55" s="507">
        <f t="shared" si="3"/>
        <v>10</v>
      </c>
      <c r="AG55" s="508"/>
      <c r="AH55" s="504">
        <v>6</v>
      </c>
      <c r="AI55" s="504"/>
      <c r="AJ55" s="504">
        <v>4</v>
      </c>
      <c r="AK55" s="504"/>
      <c r="AL55" s="504"/>
      <c r="AM55" s="489"/>
      <c r="AN55" s="500">
        <f t="shared" si="2"/>
        <v>110</v>
      </c>
      <c r="AO55" s="501"/>
      <c r="AP55" s="502"/>
      <c r="AQ55" s="490"/>
      <c r="AR55" s="489"/>
      <c r="AS55" s="490"/>
      <c r="AT55" s="489"/>
      <c r="AU55" s="490"/>
      <c r="AV55" s="489"/>
      <c r="AW55" s="490"/>
      <c r="AX55" s="489"/>
      <c r="AY55" s="490"/>
      <c r="AZ55" s="489"/>
      <c r="BA55" s="490"/>
      <c r="BB55" s="489">
        <v>10</v>
      </c>
      <c r="BC55" s="490"/>
      <c r="BD55" s="489"/>
      <c r="BE55" s="491"/>
    </row>
    <row r="56" spans="3:57" s="38" customFormat="1" ht="21" thickBot="1">
      <c r="C56" s="429" t="s">
        <v>137</v>
      </c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1"/>
      <c r="T56" s="432">
        <v>6</v>
      </c>
      <c r="U56" s="433"/>
      <c r="V56" s="432">
        <f>COUNTA(V41:W55)+1</f>
        <v>14</v>
      </c>
      <c r="W56" s="433"/>
      <c r="X56" s="432">
        <f>COUNTA(X41:Y55)+3</f>
        <v>9</v>
      </c>
      <c r="Y56" s="433"/>
      <c r="Z56" s="432">
        <f>COUNTA(Z41:AA55)+5</f>
        <v>19</v>
      </c>
      <c r="AA56" s="433"/>
      <c r="AB56" s="806">
        <f>SUM(AB41:AC55)</f>
        <v>67</v>
      </c>
      <c r="AC56" s="807"/>
      <c r="AD56" s="412">
        <f>SUM(AD41:AE55)</f>
        <v>2010</v>
      </c>
      <c r="AE56" s="486"/>
      <c r="AF56" s="487">
        <f>SUM(AF41:AG55)</f>
        <v>295</v>
      </c>
      <c r="AG56" s="486"/>
      <c r="AH56" s="412">
        <f>SUM(AH41:AI55)</f>
        <v>116</v>
      </c>
      <c r="AI56" s="486"/>
      <c r="AJ56" s="412">
        <f>SUM(AJ41:AK55)</f>
        <v>115</v>
      </c>
      <c r="AK56" s="486"/>
      <c r="AL56" s="412">
        <f>SUM(AL41:AM55)</f>
        <v>26</v>
      </c>
      <c r="AM56" s="486"/>
      <c r="AN56" s="412">
        <f>SUM(AN41:AO55)</f>
        <v>1715</v>
      </c>
      <c r="AO56" s="486"/>
      <c r="AP56" s="475">
        <f>SUM(AP41:AP55)</f>
        <v>80</v>
      </c>
      <c r="AQ56" s="476"/>
      <c r="AR56" s="475">
        <f>SUM(AR41:AR55)</f>
        <v>77</v>
      </c>
      <c r="AS56" s="476"/>
      <c r="AT56" s="475">
        <f>SUM(AT41:AT55)</f>
        <v>34</v>
      </c>
      <c r="AU56" s="476"/>
      <c r="AV56" s="475">
        <f>SUM(AV41:AV55)</f>
        <v>16</v>
      </c>
      <c r="AW56" s="476"/>
      <c r="AX56" s="475">
        <f>SUM(AX41:AX55)</f>
        <v>14</v>
      </c>
      <c r="AY56" s="476"/>
      <c r="AZ56" s="475">
        <f>SUM(AZ41:AZ55)</f>
        <v>6</v>
      </c>
      <c r="BA56" s="476"/>
      <c r="BB56" s="475">
        <f>SUM(BB41:BB55)</f>
        <v>26</v>
      </c>
      <c r="BC56" s="476"/>
      <c r="BD56" s="475">
        <f>SUM(BD41:BD55)</f>
        <v>4</v>
      </c>
      <c r="BE56" s="493"/>
    </row>
    <row r="57" spans="3:57" s="9" customFormat="1" ht="21" thickBot="1">
      <c r="C57" s="412" t="s">
        <v>136</v>
      </c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4"/>
      <c r="U57" s="414"/>
      <c r="V57" s="414"/>
      <c r="W57" s="414"/>
      <c r="X57" s="413"/>
      <c r="Y57" s="413"/>
      <c r="Z57" s="413"/>
      <c r="AA57" s="413"/>
      <c r="AB57" s="414"/>
      <c r="AC57" s="414"/>
      <c r="AD57" s="414"/>
      <c r="AE57" s="414"/>
      <c r="AF57" s="414"/>
      <c r="AG57" s="414"/>
      <c r="AH57" s="414"/>
      <c r="AI57" s="414"/>
      <c r="AJ57" s="414"/>
      <c r="AK57" s="414"/>
      <c r="AL57" s="414"/>
      <c r="AM57" s="414"/>
      <c r="AN57" s="414"/>
      <c r="AO57" s="414"/>
      <c r="AP57" s="413"/>
      <c r="AQ57" s="413"/>
      <c r="AR57" s="413"/>
      <c r="AS57" s="413"/>
      <c r="AT57" s="413"/>
      <c r="AU57" s="413"/>
      <c r="AV57" s="413"/>
      <c r="AW57" s="413"/>
      <c r="AX57" s="413"/>
      <c r="AY57" s="413"/>
      <c r="AZ57" s="413"/>
      <c r="BA57" s="413"/>
      <c r="BB57" s="413"/>
      <c r="BC57" s="413"/>
      <c r="BD57" s="413"/>
      <c r="BE57" s="415"/>
    </row>
    <row r="58" spans="3:57" s="41" customFormat="1" ht="20.25">
      <c r="C58" s="494" t="s">
        <v>109</v>
      </c>
      <c r="D58" s="495"/>
      <c r="E58" s="496"/>
      <c r="F58" s="497" t="s">
        <v>150</v>
      </c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9"/>
      <c r="T58" s="477"/>
      <c r="U58" s="469"/>
      <c r="V58" s="469">
        <v>3</v>
      </c>
      <c r="W58" s="470"/>
      <c r="X58" s="478">
        <v>3</v>
      </c>
      <c r="Y58" s="479"/>
      <c r="Z58" s="480">
        <v>3</v>
      </c>
      <c r="AA58" s="481"/>
      <c r="AB58" s="477">
        <v>3</v>
      </c>
      <c r="AC58" s="469"/>
      <c r="AD58" s="482">
        <f aca="true" t="shared" si="5" ref="AD58:AD82">AB58*30</f>
        <v>90</v>
      </c>
      <c r="AE58" s="483"/>
      <c r="AF58" s="484">
        <f aca="true" t="shared" si="6" ref="AF58:AF64">AH58+AJ58+AL58</f>
        <v>8</v>
      </c>
      <c r="AG58" s="485"/>
      <c r="AH58" s="469">
        <v>6</v>
      </c>
      <c r="AI58" s="469"/>
      <c r="AJ58" s="469">
        <v>2</v>
      </c>
      <c r="AK58" s="469"/>
      <c r="AL58" s="469"/>
      <c r="AM58" s="471"/>
      <c r="AN58" s="472">
        <f aca="true" t="shared" si="7" ref="AN58:AN82">AD58-AF58</f>
        <v>82</v>
      </c>
      <c r="AO58" s="473"/>
      <c r="AP58" s="474"/>
      <c r="AQ58" s="469"/>
      <c r="AR58" s="469"/>
      <c r="AS58" s="469"/>
      <c r="AT58" s="469">
        <v>8</v>
      </c>
      <c r="AU58" s="469"/>
      <c r="AV58" s="469"/>
      <c r="AW58" s="469"/>
      <c r="AX58" s="469"/>
      <c r="AY58" s="469"/>
      <c r="AZ58" s="469"/>
      <c r="BA58" s="469"/>
      <c r="BB58" s="469"/>
      <c r="BC58" s="469"/>
      <c r="BD58" s="469"/>
      <c r="BE58" s="470"/>
    </row>
    <row r="59" spans="3:57" s="41" customFormat="1" ht="20.25" customHeight="1">
      <c r="C59" s="827" t="s">
        <v>255</v>
      </c>
      <c r="D59" s="828"/>
      <c r="E59" s="829"/>
      <c r="F59" s="443" t="s">
        <v>175</v>
      </c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4"/>
      <c r="R59" s="444"/>
      <c r="S59" s="445"/>
      <c r="T59" s="343">
        <v>1.2</v>
      </c>
      <c r="U59" s="335"/>
      <c r="V59" s="334"/>
      <c r="W59" s="336"/>
      <c r="X59" s="344">
        <v>2</v>
      </c>
      <c r="Y59" s="345"/>
      <c r="Z59" s="346">
        <v>1.2</v>
      </c>
      <c r="AA59" s="347"/>
      <c r="AB59" s="348">
        <v>10</v>
      </c>
      <c r="AC59" s="349"/>
      <c r="AD59" s="353">
        <f t="shared" si="5"/>
        <v>300</v>
      </c>
      <c r="AE59" s="447"/>
      <c r="AF59" s="436">
        <f t="shared" si="6"/>
        <v>16</v>
      </c>
      <c r="AG59" s="437"/>
      <c r="AH59" s="438">
        <v>12</v>
      </c>
      <c r="AI59" s="439"/>
      <c r="AJ59" s="438"/>
      <c r="AK59" s="439"/>
      <c r="AL59" s="438">
        <v>4</v>
      </c>
      <c r="AM59" s="440"/>
      <c r="AN59" s="441">
        <f t="shared" si="7"/>
        <v>284</v>
      </c>
      <c r="AO59" s="440"/>
      <c r="AP59" s="343">
        <v>8</v>
      </c>
      <c r="AQ59" s="335"/>
      <c r="AR59" s="334">
        <v>8</v>
      </c>
      <c r="AS59" s="335"/>
      <c r="AT59" s="334"/>
      <c r="AU59" s="335"/>
      <c r="AV59" s="334"/>
      <c r="AW59" s="335"/>
      <c r="AX59" s="334"/>
      <c r="AY59" s="335"/>
      <c r="AZ59" s="334"/>
      <c r="BA59" s="335"/>
      <c r="BB59" s="334"/>
      <c r="BC59" s="335"/>
      <c r="BD59" s="334"/>
      <c r="BE59" s="336"/>
    </row>
    <row r="60" spans="3:57" s="41" customFormat="1" ht="20.25" customHeight="1">
      <c r="C60" s="827" t="s">
        <v>256</v>
      </c>
      <c r="D60" s="828"/>
      <c r="E60" s="829"/>
      <c r="F60" s="443" t="s">
        <v>179</v>
      </c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5"/>
      <c r="T60" s="457"/>
      <c r="U60" s="355"/>
      <c r="V60" s="355">
        <v>4</v>
      </c>
      <c r="W60" s="464"/>
      <c r="X60" s="344">
        <v>4</v>
      </c>
      <c r="Y60" s="345"/>
      <c r="Z60" s="346">
        <v>4</v>
      </c>
      <c r="AA60" s="468"/>
      <c r="AB60" s="457">
        <v>4</v>
      </c>
      <c r="AC60" s="355"/>
      <c r="AD60" s="352">
        <f t="shared" si="5"/>
        <v>120</v>
      </c>
      <c r="AE60" s="353"/>
      <c r="AF60" s="350">
        <f t="shared" si="6"/>
        <v>8</v>
      </c>
      <c r="AG60" s="354"/>
      <c r="AH60" s="355">
        <v>4</v>
      </c>
      <c r="AI60" s="355"/>
      <c r="AJ60" s="355"/>
      <c r="AK60" s="355"/>
      <c r="AL60" s="355">
        <v>4</v>
      </c>
      <c r="AM60" s="356"/>
      <c r="AN60" s="350">
        <f t="shared" si="7"/>
        <v>112</v>
      </c>
      <c r="AO60" s="351"/>
      <c r="AP60" s="349"/>
      <c r="AQ60" s="355"/>
      <c r="AR60" s="355"/>
      <c r="AS60" s="355"/>
      <c r="AT60" s="355"/>
      <c r="AU60" s="355"/>
      <c r="AV60" s="355">
        <v>8</v>
      </c>
      <c r="AW60" s="355"/>
      <c r="AX60" s="355"/>
      <c r="AY60" s="355"/>
      <c r="AZ60" s="355"/>
      <c r="BA60" s="355"/>
      <c r="BB60" s="355"/>
      <c r="BC60" s="355"/>
      <c r="BD60" s="355"/>
      <c r="BE60" s="464"/>
    </row>
    <row r="61" spans="3:57" s="37" customFormat="1" ht="23.25" customHeight="1">
      <c r="C61" s="831" t="s">
        <v>257</v>
      </c>
      <c r="D61" s="832"/>
      <c r="E61" s="833"/>
      <c r="F61" s="810" t="s">
        <v>258</v>
      </c>
      <c r="G61" s="811"/>
      <c r="H61" s="811"/>
      <c r="I61" s="811"/>
      <c r="J61" s="811"/>
      <c r="K61" s="811"/>
      <c r="L61" s="811"/>
      <c r="M61" s="811"/>
      <c r="N61" s="811"/>
      <c r="O61" s="811"/>
      <c r="P61" s="811"/>
      <c r="Q61" s="811"/>
      <c r="R61" s="811"/>
      <c r="S61" s="811"/>
      <c r="T61" s="457"/>
      <c r="U61" s="355"/>
      <c r="V61" s="355">
        <v>2</v>
      </c>
      <c r="W61" s="464"/>
      <c r="X61" s="344">
        <v>2</v>
      </c>
      <c r="Y61" s="345"/>
      <c r="Z61" s="346">
        <v>2</v>
      </c>
      <c r="AA61" s="468"/>
      <c r="AB61" s="457">
        <v>3</v>
      </c>
      <c r="AC61" s="355"/>
      <c r="AD61" s="352">
        <f t="shared" si="5"/>
        <v>90</v>
      </c>
      <c r="AE61" s="353"/>
      <c r="AF61" s="350">
        <f t="shared" si="6"/>
        <v>10</v>
      </c>
      <c r="AG61" s="354"/>
      <c r="AH61" s="355">
        <v>6</v>
      </c>
      <c r="AI61" s="355"/>
      <c r="AJ61" s="355">
        <v>4</v>
      </c>
      <c r="AK61" s="355"/>
      <c r="AL61" s="355"/>
      <c r="AM61" s="356"/>
      <c r="AN61" s="350">
        <f t="shared" si="7"/>
        <v>80</v>
      </c>
      <c r="AO61" s="351"/>
      <c r="AP61" s="349"/>
      <c r="AQ61" s="355"/>
      <c r="AR61" s="355">
        <v>10</v>
      </c>
      <c r="AS61" s="356"/>
      <c r="AT61" s="836"/>
      <c r="AU61" s="835"/>
      <c r="AV61" s="834"/>
      <c r="AW61" s="834"/>
      <c r="AX61" s="836"/>
      <c r="AY61" s="835"/>
      <c r="AZ61" s="834"/>
      <c r="BA61" s="835"/>
      <c r="BB61" s="434"/>
      <c r="BC61" s="435"/>
      <c r="BD61" s="434"/>
      <c r="BE61" s="446"/>
    </row>
    <row r="62" spans="3:57" s="41" customFormat="1" ht="20.25" customHeight="1">
      <c r="C62" s="831" t="s">
        <v>111</v>
      </c>
      <c r="D62" s="832"/>
      <c r="E62" s="833"/>
      <c r="F62" s="458" t="s">
        <v>96</v>
      </c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830"/>
      <c r="T62" s="457"/>
      <c r="U62" s="355"/>
      <c r="V62" s="355">
        <v>3</v>
      </c>
      <c r="W62" s="464"/>
      <c r="X62" s="344">
        <v>3</v>
      </c>
      <c r="Y62" s="345"/>
      <c r="Z62" s="346">
        <v>3</v>
      </c>
      <c r="AA62" s="468"/>
      <c r="AB62" s="457">
        <v>3</v>
      </c>
      <c r="AC62" s="355"/>
      <c r="AD62" s="352">
        <f t="shared" si="5"/>
        <v>90</v>
      </c>
      <c r="AE62" s="353"/>
      <c r="AF62" s="350">
        <f t="shared" si="6"/>
        <v>8</v>
      </c>
      <c r="AG62" s="354"/>
      <c r="AH62" s="355">
        <v>6</v>
      </c>
      <c r="AI62" s="355"/>
      <c r="AJ62" s="355">
        <v>2</v>
      </c>
      <c r="AK62" s="355"/>
      <c r="AL62" s="355"/>
      <c r="AM62" s="356"/>
      <c r="AN62" s="350">
        <f t="shared" si="7"/>
        <v>82</v>
      </c>
      <c r="AO62" s="351"/>
      <c r="AP62" s="349"/>
      <c r="AQ62" s="355"/>
      <c r="AR62" s="355"/>
      <c r="AS62" s="355"/>
      <c r="AT62" s="355">
        <v>8</v>
      </c>
      <c r="AU62" s="355"/>
      <c r="AV62" s="355"/>
      <c r="AW62" s="355"/>
      <c r="AX62" s="355"/>
      <c r="AY62" s="355"/>
      <c r="AZ62" s="355"/>
      <c r="BA62" s="355"/>
      <c r="BB62" s="355"/>
      <c r="BC62" s="355"/>
      <c r="BD62" s="355"/>
      <c r="BE62" s="464"/>
    </row>
    <row r="63" spans="3:57" s="41" customFormat="1" ht="20.25" customHeight="1">
      <c r="C63" s="831" t="s">
        <v>113</v>
      </c>
      <c r="D63" s="832"/>
      <c r="E63" s="833"/>
      <c r="F63" s="458" t="s">
        <v>176</v>
      </c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830"/>
      <c r="T63" s="343"/>
      <c r="U63" s="335"/>
      <c r="V63" s="334">
        <v>3</v>
      </c>
      <c r="W63" s="336"/>
      <c r="X63" s="344">
        <v>3</v>
      </c>
      <c r="Y63" s="345"/>
      <c r="Z63" s="346">
        <v>3</v>
      </c>
      <c r="AA63" s="347"/>
      <c r="AB63" s="348">
        <v>3</v>
      </c>
      <c r="AC63" s="349"/>
      <c r="AD63" s="353">
        <f t="shared" si="5"/>
        <v>90</v>
      </c>
      <c r="AE63" s="447"/>
      <c r="AF63" s="436">
        <f t="shared" si="6"/>
        <v>8</v>
      </c>
      <c r="AG63" s="437"/>
      <c r="AH63" s="438">
        <v>6</v>
      </c>
      <c r="AI63" s="439"/>
      <c r="AJ63" s="438">
        <v>2</v>
      </c>
      <c r="AK63" s="439"/>
      <c r="AL63" s="438"/>
      <c r="AM63" s="440"/>
      <c r="AN63" s="441">
        <f t="shared" si="7"/>
        <v>82</v>
      </c>
      <c r="AO63" s="440"/>
      <c r="AP63" s="343"/>
      <c r="AQ63" s="335"/>
      <c r="AR63" s="334"/>
      <c r="AS63" s="335"/>
      <c r="AT63" s="334">
        <v>8</v>
      </c>
      <c r="AU63" s="335"/>
      <c r="AV63" s="334"/>
      <c r="AW63" s="335"/>
      <c r="AX63" s="334"/>
      <c r="AY63" s="335"/>
      <c r="AZ63" s="334"/>
      <c r="BA63" s="335"/>
      <c r="BB63" s="334"/>
      <c r="BC63" s="335"/>
      <c r="BD63" s="334"/>
      <c r="BE63" s="336"/>
    </row>
    <row r="64" spans="3:57" s="41" customFormat="1" ht="20.25">
      <c r="C64" s="827" t="s">
        <v>114</v>
      </c>
      <c r="D64" s="828"/>
      <c r="E64" s="829"/>
      <c r="F64" s="458" t="s">
        <v>177</v>
      </c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830"/>
      <c r="T64" s="457">
        <v>3</v>
      </c>
      <c r="U64" s="355"/>
      <c r="V64" s="355"/>
      <c r="W64" s="464"/>
      <c r="X64" s="344"/>
      <c r="Y64" s="345"/>
      <c r="Z64" s="346">
        <v>3</v>
      </c>
      <c r="AA64" s="468"/>
      <c r="AB64" s="457">
        <v>5</v>
      </c>
      <c r="AC64" s="355"/>
      <c r="AD64" s="352">
        <f t="shared" si="5"/>
        <v>150</v>
      </c>
      <c r="AE64" s="353"/>
      <c r="AF64" s="350">
        <f t="shared" si="6"/>
        <v>8</v>
      </c>
      <c r="AG64" s="354"/>
      <c r="AH64" s="355">
        <v>6</v>
      </c>
      <c r="AI64" s="355"/>
      <c r="AJ64" s="355">
        <v>2</v>
      </c>
      <c r="AK64" s="355"/>
      <c r="AL64" s="355"/>
      <c r="AM64" s="356"/>
      <c r="AN64" s="350">
        <f t="shared" si="7"/>
        <v>142</v>
      </c>
      <c r="AO64" s="351"/>
      <c r="AP64" s="349"/>
      <c r="AQ64" s="355"/>
      <c r="AR64" s="355"/>
      <c r="AS64" s="355"/>
      <c r="AT64" s="355">
        <v>8</v>
      </c>
      <c r="AU64" s="355"/>
      <c r="AV64" s="356"/>
      <c r="AW64" s="349"/>
      <c r="AX64" s="355"/>
      <c r="AY64" s="355"/>
      <c r="AZ64" s="355"/>
      <c r="BA64" s="355"/>
      <c r="BB64" s="355"/>
      <c r="BC64" s="355"/>
      <c r="BD64" s="355"/>
      <c r="BE64" s="464"/>
    </row>
    <row r="65" spans="3:57" s="41" customFormat="1" ht="20.25">
      <c r="C65" s="827" t="s">
        <v>115</v>
      </c>
      <c r="D65" s="828"/>
      <c r="E65" s="829"/>
      <c r="F65" s="443" t="s">
        <v>178</v>
      </c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4"/>
      <c r="S65" s="445"/>
      <c r="T65" s="343"/>
      <c r="U65" s="335"/>
      <c r="V65" s="334">
        <v>3</v>
      </c>
      <c r="W65" s="336"/>
      <c r="X65" s="344"/>
      <c r="Y65" s="345"/>
      <c r="Z65" s="346"/>
      <c r="AA65" s="347"/>
      <c r="AB65" s="348">
        <v>1</v>
      </c>
      <c r="AC65" s="349"/>
      <c r="AD65" s="353">
        <f t="shared" si="5"/>
        <v>30</v>
      </c>
      <c r="AE65" s="447"/>
      <c r="AF65" s="436"/>
      <c r="AG65" s="437"/>
      <c r="AH65" s="438"/>
      <c r="AI65" s="439"/>
      <c r="AJ65" s="438"/>
      <c r="AK65" s="439"/>
      <c r="AL65" s="438"/>
      <c r="AM65" s="440"/>
      <c r="AN65" s="441">
        <f t="shared" si="7"/>
        <v>30</v>
      </c>
      <c r="AO65" s="440"/>
      <c r="AP65" s="343"/>
      <c r="AQ65" s="335"/>
      <c r="AR65" s="334"/>
      <c r="AS65" s="335"/>
      <c r="AT65" s="334"/>
      <c r="AU65" s="335"/>
      <c r="AV65" s="334"/>
      <c r="AW65" s="335"/>
      <c r="AX65" s="334"/>
      <c r="AY65" s="335"/>
      <c r="AZ65" s="334"/>
      <c r="BA65" s="335"/>
      <c r="BB65" s="334"/>
      <c r="BC65" s="335"/>
      <c r="BD65" s="334"/>
      <c r="BE65" s="336"/>
    </row>
    <row r="66" spans="3:57" s="41" customFormat="1" ht="20.25">
      <c r="C66" s="827" t="s">
        <v>116</v>
      </c>
      <c r="D66" s="828"/>
      <c r="E66" s="829"/>
      <c r="F66" s="443" t="s">
        <v>233</v>
      </c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4"/>
      <c r="R66" s="444"/>
      <c r="S66" s="445"/>
      <c r="T66" s="343"/>
      <c r="U66" s="335"/>
      <c r="V66" s="334">
        <v>3.4</v>
      </c>
      <c r="W66" s="336"/>
      <c r="X66" s="344">
        <v>4</v>
      </c>
      <c r="Y66" s="345"/>
      <c r="Z66" s="346">
        <v>3.4</v>
      </c>
      <c r="AA66" s="347"/>
      <c r="AB66" s="348">
        <v>6</v>
      </c>
      <c r="AC66" s="349"/>
      <c r="AD66" s="353">
        <f t="shared" si="5"/>
        <v>180</v>
      </c>
      <c r="AE66" s="447"/>
      <c r="AF66" s="441">
        <f>AH66+AJ66+AL66</f>
        <v>14</v>
      </c>
      <c r="AG66" s="439"/>
      <c r="AH66" s="438">
        <v>10</v>
      </c>
      <c r="AI66" s="439"/>
      <c r="AJ66" s="438">
        <v>4</v>
      </c>
      <c r="AK66" s="439"/>
      <c r="AL66" s="438"/>
      <c r="AM66" s="440"/>
      <c r="AN66" s="441">
        <f t="shared" si="7"/>
        <v>166</v>
      </c>
      <c r="AO66" s="440"/>
      <c r="AP66" s="343"/>
      <c r="AQ66" s="335"/>
      <c r="AR66" s="334"/>
      <c r="AS66" s="335"/>
      <c r="AT66" s="334">
        <v>4</v>
      </c>
      <c r="AU66" s="335"/>
      <c r="AV66" s="334">
        <v>10</v>
      </c>
      <c r="AW66" s="335"/>
      <c r="AX66" s="334"/>
      <c r="AY66" s="335"/>
      <c r="AZ66" s="334"/>
      <c r="BA66" s="335"/>
      <c r="BB66" s="334"/>
      <c r="BC66" s="335"/>
      <c r="BD66" s="334"/>
      <c r="BE66" s="336"/>
    </row>
    <row r="67" spans="3:57" s="41" customFormat="1" ht="20.25" customHeight="1">
      <c r="C67" s="827" t="s">
        <v>117</v>
      </c>
      <c r="D67" s="828"/>
      <c r="E67" s="829"/>
      <c r="F67" s="443" t="s">
        <v>180</v>
      </c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4"/>
      <c r="S67" s="445"/>
      <c r="T67" s="343">
        <v>4</v>
      </c>
      <c r="U67" s="335"/>
      <c r="V67" s="334">
        <v>3</v>
      </c>
      <c r="W67" s="336"/>
      <c r="X67" s="344">
        <v>3</v>
      </c>
      <c r="Y67" s="345"/>
      <c r="Z67" s="346">
        <v>3.4</v>
      </c>
      <c r="AA67" s="347"/>
      <c r="AB67" s="348">
        <v>8</v>
      </c>
      <c r="AC67" s="349"/>
      <c r="AD67" s="353">
        <f t="shared" si="5"/>
        <v>240</v>
      </c>
      <c r="AE67" s="447"/>
      <c r="AF67" s="436">
        <f>AH67+AJ67+AL67</f>
        <v>22</v>
      </c>
      <c r="AG67" s="437"/>
      <c r="AH67" s="438">
        <v>12</v>
      </c>
      <c r="AI67" s="439"/>
      <c r="AJ67" s="438">
        <v>4</v>
      </c>
      <c r="AK67" s="439"/>
      <c r="AL67" s="438">
        <v>6</v>
      </c>
      <c r="AM67" s="440"/>
      <c r="AN67" s="441">
        <f t="shared" si="7"/>
        <v>218</v>
      </c>
      <c r="AO67" s="440"/>
      <c r="AP67" s="343"/>
      <c r="AQ67" s="335"/>
      <c r="AR67" s="334"/>
      <c r="AS67" s="335"/>
      <c r="AT67" s="334">
        <v>10</v>
      </c>
      <c r="AU67" s="335"/>
      <c r="AV67" s="334">
        <v>12</v>
      </c>
      <c r="AW67" s="335"/>
      <c r="AX67" s="334"/>
      <c r="AY67" s="335"/>
      <c r="AZ67" s="334"/>
      <c r="BA67" s="335"/>
      <c r="BB67" s="334"/>
      <c r="BC67" s="335"/>
      <c r="BD67" s="334"/>
      <c r="BE67" s="336"/>
    </row>
    <row r="68" spans="3:57" s="41" customFormat="1" ht="42" customHeight="1">
      <c r="C68" s="827" t="s">
        <v>118</v>
      </c>
      <c r="D68" s="828"/>
      <c r="E68" s="829"/>
      <c r="F68" s="458" t="s">
        <v>259</v>
      </c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830"/>
      <c r="T68" s="457"/>
      <c r="U68" s="355"/>
      <c r="V68" s="355">
        <v>4</v>
      </c>
      <c r="W68" s="464"/>
      <c r="X68" s="344"/>
      <c r="Y68" s="345"/>
      <c r="Z68" s="346"/>
      <c r="AA68" s="468"/>
      <c r="AB68" s="457">
        <v>1</v>
      </c>
      <c r="AC68" s="355"/>
      <c r="AD68" s="352">
        <f t="shared" si="5"/>
        <v>30</v>
      </c>
      <c r="AE68" s="353"/>
      <c r="AF68" s="350"/>
      <c r="AG68" s="354"/>
      <c r="AH68" s="355"/>
      <c r="AI68" s="355"/>
      <c r="AJ68" s="355"/>
      <c r="AK68" s="355"/>
      <c r="AL68" s="355"/>
      <c r="AM68" s="356"/>
      <c r="AN68" s="350">
        <f t="shared" si="7"/>
        <v>30</v>
      </c>
      <c r="AO68" s="351"/>
      <c r="AP68" s="349"/>
      <c r="AQ68" s="355"/>
      <c r="AR68" s="355"/>
      <c r="AS68" s="355"/>
      <c r="AT68" s="355"/>
      <c r="AU68" s="355"/>
      <c r="AV68" s="355"/>
      <c r="AW68" s="355"/>
      <c r="AX68" s="355"/>
      <c r="AY68" s="355"/>
      <c r="AZ68" s="355"/>
      <c r="BA68" s="355"/>
      <c r="BB68" s="355"/>
      <c r="BC68" s="355"/>
      <c r="BD68" s="355"/>
      <c r="BE68" s="464"/>
    </row>
    <row r="69" spans="3:57" s="41" customFormat="1" ht="20.25" customHeight="1">
      <c r="C69" s="337" t="s">
        <v>152</v>
      </c>
      <c r="D69" s="338"/>
      <c r="E69" s="339"/>
      <c r="F69" s="465" t="s">
        <v>182</v>
      </c>
      <c r="G69" s="466"/>
      <c r="H69" s="466"/>
      <c r="I69" s="466"/>
      <c r="J69" s="466"/>
      <c r="K69" s="466"/>
      <c r="L69" s="466"/>
      <c r="M69" s="466"/>
      <c r="N69" s="466"/>
      <c r="O69" s="466"/>
      <c r="P69" s="466"/>
      <c r="Q69" s="466"/>
      <c r="R69" s="466"/>
      <c r="S69" s="467"/>
      <c r="T69" s="457">
        <v>4</v>
      </c>
      <c r="U69" s="355"/>
      <c r="V69" s="355"/>
      <c r="W69" s="464"/>
      <c r="X69" s="344">
        <v>4</v>
      </c>
      <c r="Y69" s="345"/>
      <c r="Z69" s="346">
        <v>4</v>
      </c>
      <c r="AA69" s="468"/>
      <c r="AB69" s="457">
        <v>5</v>
      </c>
      <c r="AC69" s="355"/>
      <c r="AD69" s="352">
        <f t="shared" si="5"/>
        <v>150</v>
      </c>
      <c r="AE69" s="353"/>
      <c r="AF69" s="350">
        <f>AH69+AJ69+AL69</f>
        <v>22</v>
      </c>
      <c r="AG69" s="354"/>
      <c r="AH69" s="355">
        <v>14</v>
      </c>
      <c r="AI69" s="355"/>
      <c r="AJ69" s="355">
        <v>8</v>
      </c>
      <c r="AK69" s="355"/>
      <c r="AL69" s="355"/>
      <c r="AM69" s="356"/>
      <c r="AN69" s="350">
        <f t="shared" si="7"/>
        <v>128</v>
      </c>
      <c r="AO69" s="351"/>
      <c r="AP69" s="349"/>
      <c r="AQ69" s="355"/>
      <c r="AR69" s="355"/>
      <c r="AS69" s="355"/>
      <c r="AT69" s="355"/>
      <c r="AU69" s="355"/>
      <c r="AV69" s="355"/>
      <c r="AW69" s="355"/>
      <c r="AX69" s="355">
        <v>22</v>
      </c>
      <c r="AY69" s="355"/>
      <c r="AZ69" s="355"/>
      <c r="BA69" s="355"/>
      <c r="BB69" s="355"/>
      <c r="BC69" s="355"/>
      <c r="BD69" s="355"/>
      <c r="BE69" s="464"/>
    </row>
    <row r="70" spans="3:57" s="41" customFormat="1" ht="20.25" customHeight="1">
      <c r="C70" s="337" t="s">
        <v>153</v>
      </c>
      <c r="D70" s="338"/>
      <c r="E70" s="339"/>
      <c r="F70" s="340" t="s">
        <v>183</v>
      </c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2"/>
      <c r="T70" s="343">
        <v>4.5</v>
      </c>
      <c r="U70" s="335"/>
      <c r="V70" s="334"/>
      <c r="W70" s="336"/>
      <c r="X70" s="344">
        <v>4.5</v>
      </c>
      <c r="Y70" s="345"/>
      <c r="Z70" s="346">
        <v>4.5</v>
      </c>
      <c r="AA70" s="347"/>
      <c r="AB70" s="348">
        <v>9</v>
      </c>
      <c r="AC70" s="349"/>
      <c r="AD70" s="353">
        <f t="shared" si="5"/>
        <v>270</v>
      </c>
      <c r="AE70" s="447"/>
      <c r="AF70" s="436">
        <f>AH70+AJ70+AL70</f>
        <v>24</v>
      </c>
      <c r="AG70" s="437"/>
      <c r="AH70" s="438">
        <v>14</v>
      </c>
      <c r="AI70" s="439"/>
      <c r="AJ70" s="438">
        <v>10</v>
      </c>
      <c r="AK70" s="439"/>
      <c r="AL70" s="438"/>
      <c r="AM70" s="440"/>
      <c r="AN70" s="441">
        <f t="shared" si="7"/>
        <v>246</v>
      </c>
      <c r="AO70" s="440"/>
      <c r="AP70" s="343"/>
      <c r="AQ70" s="335"/>
      <c r="AR70" s="334"/>
      <c r="AS70" s="335"/>
      <c r="AT70" s="334"/>
      <c r="AU70" s="335"/>
      <c r="AV70" s="334">
        <v>6</v>
      </c>
      <c r="AW70" s="335"/>
      <c r="AX70" s="334">
        <v>18</v>
      </c>
      <c r="AY70" s="335"/>
      <c r="AZ70" s="334"/>
      <c r="BA70" s="335"/>
      <c r="BB70" s="334"/>
      <c r="BC70" s="335"/>
      <c r="BD70" s="334"/>
      <c r="BE70" s="336"/>
    </row>
    <row r="71" spans="3:57" s="41" customFormat="1" ht="20.25" customHeight="1">
      <c r="C71" s="337" t="s">
        <v>154</v>
      </c>
      <c r="D71" s="338"/>
      <c r="E71" s="339"/>
      <c r="F71" s="465" t="s">
        <v>184</v>
      </c>
      <c r="G71" s="466"/>
      <c r="H71" s="466"/>
      <c r="I71" s="466"/>
      <c r="J71" s="466"/>
      <c r="K71" s="466"/>
      <c r="L71" s="466"/>
      <c r="M71" s="466"/>
      <c r="N71" s="466"/>
      <c r="O71" s="466"/>
      <c r="P71" s="466"/>
      <c r="Q71" s="466"/>
      <c r="R71" s="466"/>
      <c r="S71" s="467"/>
      <c r="T71" s="457">
        <v>6</v>
      </c>
      <c r="U71" s="355"/>
      <c r="V71" s="355"/>
      <c r="W71" s="464"/>
      <c r="X71" s="344">
        <v>6</v>
      </c>
      <c r="Y71" s="345"/>
      <c r="Z71" s="346">
        <v>6</v>
      </c>
      <c r="AA71" s="468"/>
      <c r="AB71" s="457">
        <v>5</v>
      </c>
      <c r="AC71" s="355"/>
      <c r="AD71" s="352">
        <f t="shared" si="5"/>
        <v>150</v>
      </c>
      <c r="AE71" s="353"/>
      <c r="AF71" s="350">
        <f>AH71+AJ71+AL71</f>
        <v>20</v>
      </c>
      <c r="AG71" s="354"/>
      <c r="AH71" s="355">
        <v>12</v>
      </c>
      <c r="AI71" s="355"/>
      <c r="AJ71" s="355">
        <v>8</v>
      </c>
      <c r="AK71" s="355"/>
      <c r="AL71" s="355"/>
      <c r="AM71" s="356"/>
      <c r="AN71" s="350">
        <f t="shared" si="7"/>
        <v>130</v>
      </c>
      <c r="AO71" s="351"/>
      <c r="AP71" s="349"/>
      <c r="AQ71" s="355"/>
      <c r="AR71" s="355"/>
      <c r="AS71" s="355"/>
      <c r="AT71" s="355"/>
      <c r="AU71" s="355"/>
      <c r="AV71" s="355"/>
      <c r="AW71" s="355"/>
      <c r="AX71" s="355"/>
      <c r="AY71" s="355"/>
      <c r="AZ71" s="355">
        <v>20</v>
      </c>
      <c r="BA71" s="355"/>
      <c r="BB71" s="355"/>
      <c r="BC71" s="355"/>
      <c r="BD71" s="355"/>
      <c r="BE71" s="464"/>
    </row>
    <row r="72" spans="3:57" s="41" customFormat="1" ht="20.25" customHeight="1">
      <c r="C72" s="337" t="s">
        <v>155</v>
      </c>
      <c r="D72" s="338"/>
      <c r="E72" s="339"/>
      <c r="F72" s="340" t="s">
        <v>185</v>
      </c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2"/>
      <c r="T72" s="343"/>
      <c r="U72" s="335"/>
      <c r="V72" s="334">
        <v>5</v>
      </c>
      <c r="W72" s="336"/>
      <c r="X72" s="344"/>
      <c r="Y72" s="345"/>
      <c r="Z72" s="346">
        <v>5</v>
      </c>
      <c r="AA72" s="347"/>
      <c r="AB72" s="348">
        <v>4</v>
      </c>
      <c r="AC72" s="349"/>
      <c r="AD72" s="353">
        <f t="shared" si="5"/>
        <v>120</v>
      </c>
      <c r="AE72" s="447"/>
      <c r="AF72" s="436">
        <f>AH72+AJ72+AL72</f>
        <v>18</v>
      </c>
      <c r="AG72" s="437"/>
      <c r="AH72" s="438">
        <v>12</v>
      </c>
      <c r="AI72" s="439"/>
      <c r="AJ72" s="438">
        <v>6</v>
      </c>
      <c r="AK72" s="439"/>
      <c r="AL72" s="438"/>
      <c r="AM72" s="440"/>
      <c r="AN72" s="441">
        <f t="shared" si="7"/>
        <v>102</v>
      </c>
      <c r="AO72" s="440"/>
      <c r="AP72" s="343"/>
      <c r="AQ72" s="335"/>
      <c r="AR72" s="334"/>
      <c r="AS72" s="335"/>
      <c r="AT72" s="334"/>
      <c r="AU72" s="335"/>
      <c r="AV72" s="334"/>
      <c r="AW72" s="335"/>
      <c r="AX72" s="334">
        <v>18</v>
      </c>
      <c r="AY72" s="335"/>
      <c r="AZ72" s="334"/>
      <c r="BA72" s="335"/>
      <c r="BB72" s="334"/>
      <c r="BC72" s="335"/>
      <c r="BD72" s="334"/>
      <c r="BE72" s="336"/>
    </row>
    <row r="73" spans="3:57" s="41" customFormat="1" ht="42" customHeight="1">
      <c r="C73" s="337" t="s">
        <v>156</v>
      </c>
      <c r="D73" s="338"/>
      <c r="E73" s="339"/>
      <c r="F73" s="465" t="s">
        <v>260</v>
      </c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7"/>
      <c r="T73" s="457"/>
      <c r="U73" s="355"/>
      <c r="V73" s="355">
        <v>5</v>
      </c>
      <c r="W73" s="464"/>
      <c r="X73" s="344"/>
      <c r="Y73" s="345"/>
      <c r="Z73" s="346"/>
      <c r="AA73" s="468"/>
      <c r="AB73" s="457">
        <v>1.5</v>
      </c>
      <c r="AC73" s="355"/>
      <c r="AD73" s="352">
        <f t="shared" si="5"/>
        <v>45</v>
      </c>
      <c r="AE73" s="353"/>
      <c r="AF73" s="350"/>
      <c r="AG73" s="354"/>
      <c r="AH73" s="355"/>
      <c r="AI73" s="355"/>
      <c r="AJ73" s="355"/>
      <c r="AK73" s="355"/>
      <c r="AL73" s="355"/>
      <c r="AM73" s="356"/>
      <c r="AN73" s="350">
        <f t="shared" si="7"/>
        <v>45</v>
      </c>
      <c r="AO73" s="351"/>
      <c r="AP73" s="349"/>
      <c r="AQ73" s="355"/>
      <c r="AR73" s="355"/>
      <c r="AS73" s="355"/>
      <c r="AT73" s="355"/>
      <c r="AU73" s="355"/>
      <c r="AV73" s="355"/>
      <c r="AW73" s="355"/>
      <c r="AX73" s="355"/>
      <c r="AY73" s="355"/>
      <c r="AZ73" s="355"/>
      <c r="BA73" s="355"/>
      <c r="BB73" s="355"/>
      <c r="BC73" s="355"/>
      <c r="BD73" s="355"/>
      <c r="BE73" s="464"/>
    </row>
    <row r="74" spans="3:57" s="41" customFormat="1" ht="42" customHeight="1">
      <c r="C74" s="337" t="s">
        <v>157</v>
      </c>
      <c r="D74" s="338"/>
      <c r="E74" s="339"/>
      <c r="F74" s="465" t="s">
        <v>234</v>
      </c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7"/>
      <c r="T74" s="457">
        <v>6</v>
      </c>
      <c r="U74" s="355"/>
      <c r="V74" s="355"/>
      <c r="W74" s="464"/>
      <c r="X74" s="344"/>
      <c r="Y74" s="345"/>
      <c r="Z74" s="346">
        <v>6</v>
      </c>
      <c r="AA74" s="468"/>
      <c r="AB74" s="457">
        <v>6.5</v>
      </c>
      <c r="AC74" s="355"/>
      <c r="AD74" s="352">
        <f t="shared" si="5"/>
        <v>195</v>
      </c>
      <c r="AE74" s="353"/>
      <c r="AF74" s="350">
        <f>AH74+AJ74+AL74</f>
        <v>30</v>
      </c>
      <c r="AG74" s="354"/>
      <c r="AH74" s="355">
        <v>18</v>
      </c>
      <c r="AI74" s="355"/>
      <c r="AJ74" s="355">
        <v>12</v>
      </c>
      <c r="AK74" s="355"/>
      <c r="AL74" s="355"/>
      <c r="AM74" s="356"/>
      <c r="AN74" s="350">
        <f t="shared" si="7"/>
        <v>165</v>
      </c>
      <c r="AO74" s="351"/>
      <c r="AP74" s="349"/>
      <c r="AQ74" s="355"/>
      <c r="AR74" s="355"/>
      <c r="AS74" s="355"/>
      <c r="AT74" s="355"/>
      <c r="AU74" s="355"/>
      <c r="AV74" s="355"/>
      <c r="AW74" s="355"/>
      <c r="AX74" s="355"/>
      <c r="AY74" s="355"/>
      <c r="AZ74" s="355">
        <v>30</v>
      </c>
      <c r="BA74" s="355"/>
      <c r="BB74" s="355"/>
      <c r="BC74" s="355"/>
      <c r="BD74" s="355"/>
      <c r="BE74" s="464"/>
    </row>
    <row r="75" spans="3:57" s="41" customFormat="1" ht="39.75" customHeight="1">
      <c r="C75" s="337" t="s">
        <v>158</v>
      </c>
      <c r="D75" s="338"/>
      <c r="E75" s="339"/>
      <c r="F75" s="465" t="s">
        <v>235</v>
      </c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466"/>
      <c r="S75" s="467"/>
      <c r="T75" s="457"/>
      <c r="U75" s="355"/>
      <c r="V75" s="355">
        <v>6</v>
      </c>
      <c r="W75" s="464"/>
      <c r="X75" s="344"/>
      <c r="Y75" s="345"/>
      <c r="Z75" s="346"/>
      <c r="AA75" s="468"/>
      <c r="AB75" s="457">
        <v>1</v>
      </c>
      <c r="AC75" s="355"/>
      <c r="AD75" s="352">
        <f t="shared" si="5"/>
        <v>30</v>
      </c>
      <c r="AE75" s="353"/>
      <c r="AF75" s="350"/>
      <c r="AG75" s="354"/>
      <c r="AH75" s="355"/>
      <c r="AI75" s="355"/>
      <c r="AJ75" s="355"/>
      <c r="AK75" s="355"/>
      <c r="AL75" s="355"/>
      <c r="AM75" s="356"/>
      <c r="AN75" s="350">
        <f t="shared" si="7"/>
        <v>30</v>
      </c>
      <c r="AO75" s="351"/>
      <c r="AP75" s="349"/>
      <c r="AQ75" s="355"/>
      <c r="AR75" s="355"/>
      <c r="AS75" s="355"/>
      <c r="AT75" s="355"/>
      <c r="AU75" s="355"/>
      <c r="AV75" s="355"/>
      <c r="AW75" s="355"/>
      <c r="AX75" s="355"/>
      <c r="AY75" s="355"/>
      <c r="AZ75" s="355"/>
      <c r="BA75" s="355"/>
      <c r="BB75" s="355"/>
      <c r="BC75" s="355"/>
      <c r="BD75" s="355"/>
      <c r="BE75" s="464"/>
    </row>
    <row r="76" spans="3:57" s="41" customFormat="1" ht="20.25" customHeight="1">
      <c r="C76" s="337" t="s">
        <v>159</v>
      </c>
      <c r="D76" s="338"/>
      <c r="E76" s="339"/>
      <c r="F76" s="340" t="s">
        <v>186</v>
      </c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2"/>
      <c r="T76" s="343">
        <v>6.7</v>
      </c>
      <c r="U76" s="335"/>
      <c r="V76" s="334"/>
      <c r="W76" s="336"/>
      <c r="X76" s="344">
        <v>6</v>
      </c>
      <c r="Y76" s="345"/>
      <c r="Z76" s="346">
        <v>6.7</v>
      </c>
      <c r="AA76" s="347"/>
      <c r="AB76" s="348">
        <v>10</v>
      </c>
      <c r="AC76" s="349"/>
      <c r="AD76" s="353">
        <f t="shared" si="5"/>
        <v>300</v>
      </c>
      <c r="AE76" s="447"/>
      <c r="AF76" s="436">
        <f>AH76+AJ76+AL76</f>
        <v>38</v>
      </c>
      <c r="AG76" s="437"/>
      <c r="AH76" s="438">
        <v>22</v>
      </c>
      <c r="AI76" s="439"/>
      <c r="AJ76" s="438"/>
      <c r="AK76" s="439"/>
      <c r="AL76" s="438">
        <v>16</v>
      </c>
      <c r="AM76" s="440"/>
      <c r="AN76" s="441">
        <f t="shared" si="7"/>
        <v>262</v>
      </c>
      <c r="AO76" s="440"/>
      <c r="AP76" s="343"/>
      <c r="AQ76" s="335"/>
      <c r="AR76" s="334"/>
      <c r="AS76" s="335"/>
      <c r="AT76" s="334"/>
      <c r="AU76" s="335"/>
      <c r="AV76" s="334"/>
      <c r="AW76" s="335"/>
      <c r="AX76" s="334"/>
      <c r="AY76" s="335"/>
      <c r="AZ76" s="334">
        <v>22</v>
      </c>
      <c r="BA76" s="335"/>
      <c r="BB76" s="334">
        <v>16</v>
      </c>
      <c r="BC76" s="335"/>
      <c r="BD76" s="334"/>
      <c r="BE76" s="336"/>
    </row>
    <row r="77" spans="3:57" s="41" customFormat="1" ht="20.25" customHeight="1">
      <c r="C77" s="337" t="s">
        <v>160</v>
      </c>
      <c r="D77" s="338"/>
      <c r="E77" s="339"/>
      <c r="F77" s="465" t="s">
        <v>187</v>
      </c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7"/>
      <c r="T77" s="457"/>
      <c r="U77" s="355"/>
      <c r="V77" s="355">
        <v>7</v>
      </c>
      <c r="W77" s="464"/>
      <c r="X77" s="344"/>
      <c r="Y77" s="345"/>
      <c r="Z77" s="346"/>
      <c r="AA77" s="468"/>
      <c r="AB77" s="457">
        <v>1</v>
      </c>
      <c r="AC77" s="355"/>
      <c r="AD77" s="352">
        <f t="shared" si="5"/>
        <v>30</v>
      </c>
      <c r="AE77" s="353"/>
      <c r="AF77" s="350"/>
      <c r="AG77" s="354"/>
      <c r="AH77" s="355"/>
      <c r="AI77" s="355"/>
      <c r="AJ77" s="355"/>
      <c r="AK77" s="355"/>
      <c r="AL77" s="355"/>
      <c r="AM77" s="356"/>
      <c r="AN77" s="350">
        <f t="shared" si="7"/>
        <v>30</v>
      </c>
      <c r="AO77" s="351"/>
      <c r="AP77" s="349"/>
      <c r="AQ77" s="355"/>
      <c r="AR77" s="355"/>
      <c r="AS77" s="355"/>
      <c r="AT77" s="355"/>
      <c r="AU77" s="355"/>
      <c r="AV77" s="355"/>
      <c r="AW77" s="355"/>
      <c r="AX77" s="355"/>
      <c r="AY77" s="355"/>
      <c r="AZ77" s="355"/>
      <c r="BA77" s="355"/>
      <c r="BB77" s="355"/>
      <c r="BC77" s="355"/>
      <c r="BD77" s="355"/>
      <c r="BE77" s="464"/>
    </row>
    <row r="78" spans="3:57" s="41" customFormat="1" ht="20.25" customHeight="1">
      <c r="C78" s="337" t="s">
        <v>161</v>
      </c>
      <c r="D78" s="338"/>
      <c r="E78" s="339"/>
      <c r="F78" s="340" t="s">
        <v>188</v>
      </c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2"/>
      <c r="T78" s="343">
        <v>7</v>
      </c>
      <c r="U78" s="335"/>
      <c r="V78" s="334"/>
      <c r="W78" s="336"/>
      <c r="X78" s="344"/>
      <c r="Y78" s="345"/>
      <c r="Z78" s="346">
        <v>7</v>
      </c>
      <c r="AA78" s="347"/>
      <c r="AB78" s="348">
        <v>6.5</v>
      </c>
      <c r="AC78" s="349"/>
      <c r="AD78" s="353">
        <f t="shared" si="5"/>
        <v>195</v>
      </c>
      <c r="AE78" s="447"/>
      <c r="AF78" s="436">
        <f>AH78+AJ78+AL78</f>
        <v>26</v>
      </c>
      <c r="AG78" s="437"/>
      <c r="AH78" s="438">
        <v>16</v>
      </c>
      <c r="AI78" s="439"/>
      <c r="AJ78" s="438">
        <v>4</v>
      </c>
      <c r="AK78" s="439"/>
      <c r="AL78" s="438">
        <v>6</v>
      </c>
      <c r="AM78" s="440"/>
      <c r="AN78" s="441">
        <f t="shared" si="7"/>
        <v>169</v>
      </c>
      <c r="AO78" s="440"/>
      <c r="AP78" s="343"/>
      <c r="AQ78" s="335"/>
      <c r="AR78" s="334"/>
      <c r="AS78" s="335"/>
      <c r="AT78" s="334"/>
      <c r="AU78" s="335"/>
      <c r="AV78" s="334"/>
      <c r="AW78" s="335"/>
      <c r="AX78" s="334"/>
      <c r="AY78" s="335"/>
      <c r="AZ78" s="334"/>
      <c r="BA78" s="335"/>
      <c r="BB78" s="334">
        <v>26</v>
      </c>
      <c r="BC78" s="335"/>
      <c r="BD78" s="334"/>
      <c r="BE78" s="336"/>
    </row>
    <row r="79" spans="3:57" s="41" customFormat="1" ht="42" customHeight="1">
      <c r="C79" s="337" t="s">
        <v>162</v>
      </c>
      <c r="D79" s="338"/>
      <c r="E79" s="339"/>
      <c r="F79" s="465" t="s">
        <v>189</v>
      </c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7"/>
      <c r="T79" s="457"/>
      <c r="U79" s="355"/>
      <c r="V79" s="355">
        <v>8</v>
      </c>
      <c r="W79" s="464"/>
      <c r="X79" s="344"/>
      <c r="Y79" s="345"/>
      <c r="Z79" s="346"/>
      <c r="AA79" s="468"/>
      <c r="AB79" s="457">
        <v>1</v>
      </c>
      <c r="AC79" s="355"/>
      <c r="AD79" s="352">
        <f t="shared" si="5"/>
        <v>30</v>
      </c>
      <c r="AE79" s="353"/>
      <c r="AF79" s="350"/>
      <c r="AG79" s="354"/>
      <c r="AH79" s="355"/>
      <c r="AI79" s="355"/>
      <c r="AJ79" s="355"/>
      <c r="AK79" s="355"/>
      <c r="AL79" s="355"/>
      <c r="AM79" s="356"/>
      <c r="AN79" s="350">
        <f t="shared" si="7"/>
        <v>30</v>
      </c>
      <c r="AO79" s="351"/>
      <c r="AP79" s="349"/>
      <c r="AQ79" s="355"/>
      <c r="AR79" s="355"/>
      <c r="AS79" s="355"/>
      <c r="AT79" s="355"/>
      <c r="AU79" s="355"/>
      <c r="AV79" s="355"/>
      <c r="AW79" s="355"/>
      <c r="AX79" s="355"/>
      <c r="AY79" s="355"/>
      <c r="AZ79" s="355"/>
      <c r="BA79" s="355"/>
      <c r="BB79" s="355"/>
      <c r="BC79" s="355"/>
      <c r="BD79" s="355"/>
      <c r="BE79" s="464"/>
    </row>
    <row r="80" spans="3:57" s="37" customFormat="1" ht="20.25" customHeight="1">
      <c r="C80" s="337" t="s">
        <v>163</v>
      </c>
      <c r="D80" s="338"/>
      <c r="E80" s="339"/>
      <c r="F80" s="458" t="s">
        <v>190</v>
      </c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60"/>
      <c r="T80" s="461">
        <v>8</v>
      </c>
      <c r="U80" s="462"/>
      <c r="V80" s="462"/>
      <c r="W80" s="463"/>
      <c r="X80" s="461">
        <v>8</v>
      </c>
      <c r="Y80" s="462"/>
      <c r="Z80" s="462">
        <v>8</v>
      </c>
      <c r="AA80" s="434"/>
      <c r="AB80" s="450">
        <v>3.5</v>
      </c>
      <c r="AC80" s="451"/>
      <c r="AD80" s="352">
        <f t="shared" si="5"/>
        <v>105</v>
      </c>
      <c r="AE80" s="353"/>
      <c r="AF80" s="350">
        <f>AH80+AJ80+AL80</f>
        <v>10</v>
      </c>
      <c r="AG80" s="354"/>
      <c r="AH80" s="452">
        <v>6</v>
      </c>
      <c r="AI80" s="452"/>
      <c r="AJ80" s="452">
        <v>4</v>
      </c>
      <c r="AK80" s="452"/>
      <c r="AL80" s="452"/>
      <c r="AM80" s="438"/>
      <c r="AN80" s="350">
        <f t="shared" si="7"/>
        <v>95</v>
      </c>
      <c r="AO80" s="351"/>
      <c r="AP80" s="442"/>
      <c r="AQ80" s="435"/>
      <c r="AR80" s="434"/>
      <c r="AS80" s="435"/>
      <c r="AT80" s="434"/>
      <c r="AU80" s="435"/>
      <c r="AV80" s="434"/>
      <c r="AW80" s="435"/>
      <c r="AX80" s="434"/>
      <c r="AY80" s="435"/>
      <c r="AZ80" s="434"/>
      <c r="BA80" s="435"/>
      <c r="BB80" s="434"/>
      <c r="BC80" s="435"/>
      <c r="BD80" s="434">
        <v>10</v>
      </c>
      <c r="BE80" s="446"/>
    </row>
    <row r="81" spans="3:57" s="41" customFormat="1" ht="20.25" customHeight="1">
      <c r="C81" s="337" t="s">
        <v>164</v>
      </c>
      <c r="D81" s="338"/>
      <c r="E81" s="339"/>
      <c r="F81" s="465" t="s">
        <v>191</v>
      </c>
      <c r="G81" s="466"/>
      <c r="H81" s="466"/>
      <c r="I81" s="466"/>
      <c r="J81" s="466"/>
      <c r="K81" s="466"/>
      <c r="L81" s="466"/>
      <c r="M81" s="466"/>
      <c r="N81" s="466"/>
      <c r="O81" s="466"/>
      <c r="P81" s="466"/>
      <c r="Q81" s="466"/>
      <c r="R81" s="466"/>
      <c r="S81" s="467"/>
      <c r="T81" s="457"/>
      <c r="U81" s="355"/>
      <c r="V81" s="355">
        <v>8</v>
      </c>
      <c r="W81" s="464"/>
      <c r="X81" s="344"/>
      <c r="Y81" s="345"/>
      <c r="Z81" s="346"/>
      <c r="AA81" s="468"/>
      <c r="AB81" s="457">
        <v>6</v>
      </c>
      <c r="AC81" s="355"/>
      <c r="AD81" s="352">
        <f t="shared" si="5"/>
        <v>180</v>
      </c>
      <c r="AE81" s="353"/>
      <c r="AF81" s="350"/>
      <c r="AG81" s="354"/>
      <c r="AH81" s="355"/>
      <c r="AI81" s="355"/>
      <c r="AJ81" s="355"/>
      <c r="AK81" s="355"/>
      <c r="AL81" s="355"/>
      <c r="AM81" s="356"/>
      <c r="AN81" s="455">
        <f t="shared" si="7"/>
        <v>180</v>
      </c>
      <c r="AO81" s="456"/>
      <c r="AP81" s="349"/>
      <c r="AQ81" s="355"/>
      <c r="AR81" s="355"/>
      <c r="AS81" s="355"/>
      <c r="AT81" s="355"/>
      <c r="AU81" s="355"/>
      <c r="AV81" s="355"/>
      <c r="AW81" s="355"/>
      <c r="AX81" s="355"/>
      <c r="AY81" s="355"/>
      <c r="AZ81" s="355"/>
      <c r="BA81" s="355"/>
      <c r="BB81" s="355"/>
      <c r="BC81" s="355"/>
      <c r="BD81" s="324" t="s">
        <v>99</v>
      </c>
      <c r="BE81" s="326"/>
    </row>
    <row r="82" spans="3:57" s="41" customFormat="1" ht="21" customHeight="1" thickBot="1">
      <c r="C82" s="337" t="s">
        <v>165</v>
      </c>
      <c r="D82" s="338"/>
      <c r="E82" s="339"/>
      <c r="F82" s="443" t="s">
        <v>4</v>
      </c>
      <c r="G82" s="444"/>
      <c r="H82" s="444"/>
      <c r="I82" s="444"/>
      <c r="J82" s="444"/>
      <c r="K82" s="444"/>
      <c r="L82" s="444"/>
      <c r="M82" s="444"/>
      <c r="N82" s="444"/>
      <c r="O82" s="444"/>
      <c r="P82" s="444"/>
      <c r="Q82" s="444"/>
      <c r="R82" s="444"/>
      <c r="S82" s="445"/>
      <c r="T82" s="442"/>
      <c r="U82" s="435"/>
      <c r="V82" s="434"/>
      <c r="W82" s="446"/>
      <c r="X82" s="344"/>
      <c r="Y82" s="345"/>
      <c r="Z82" s="346"/>
      <c r="AA82" s="347"/>
      <c r="AB82" s="442">
        <v>6</v>
      </c>
      <c r="AC82" s="435"/>
      <c r="AD82" s="353">
        <f t="shared" si="5"/>
        <v>180</v>
      </c>
      <c r="AE82" s="447"/>
      <c r="AF82" s="436"/>
      <c r="AG82" s="437"/>
      <c r="AH82" s="438"/>
      <c r="AI82" s="439"/>
      <c r="AJ82" s="438"/>
      <c r="AK82" s="439"/>
      <c r="AL82" s="438"/>
      <c r="AM82" s="440"/>
      <c r="AN82" s="441">
        <f t="shared" si="7"/>
        <v>180</v>
      </c>
      <c r="AO82" s="440"/>
      <c r="AP82" s="442"/>
      <c r="AQ82" s="435"/>
      <c r="AR82" s="434"/>
      <c r="AS82" s="435"/>
      <c r="AT82" s="434"/>
      <c r="AU82" s="435"/>
      <c r="AV82" s="434"/>
      <c r="AW82" s="435"/>
      <c r="AX82" s="434"/>
      <c r="AY82" s="435"/>
      <c r="AZ82" s="434"/>
      <c r="BA82" s="435"/>
      <c r="BB82" s="434"/>
      <c r="BC82" s="435"/>
      <c r="BD82" s="427" t="s">
        <v>99</v>
      </c>
      <c r="BE82" s="428"/>
    </row>
    <row r="83" spans="3:57" s="38" customFormat="1" ht="21" thickBot="1">
      <c r="C83" s="429" t="s">
        <v>138</v>
      </c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  <c r="Q83" s="430"/>
      <c r="R83" s="430"/>
      <c r="S83" s="431"/>
      <c r="T83" s="432">
        <f>COUNTA(T58:U82)+3</f>
        <v>13</v>
      </c>
      <c r="U83" s="433"/>
      <c r="V83" s="432">
        <f>COUNTA(V58:W82)</f>
        <v>15</v>
      </c>
      <c r="W83" s="433"/>
      <c r="X83" s="432">
        <f>COUNTA(X58:Y82)+1</f>
        <v>14</v>
      </c>
      <c r="Y83" s="433"/>
      <c r="Z83" s="432">
        <f>COUNTA(Z58:AA82)</f>
        <v>17</v>
      </c>
      <c r="AA83" s="433"/>
      <c r="AB83" s="806">
        <f>SUM(AB58:AC82)</f>
        <v>113</v>
      </c>
      <c r="AC83" s="808"/>
      <c r="AD83" s="412">
        <f>SUM(AD58:AE82)</f>
        <v>3390</v>
      </c>
      <c r="AE83" s="415"/>
      <c r="AF83" s="412">
        <f>SUM(AF58:AG82)</f>
        <v>290</v>
      </c>
      <c r="AG83" s="415"/>
      <c r="AH83" s="412">
        <f>SUM(AH58:AI82)</f>
        <v>182</v>
      </c>
      <c r="AI83" s="415"/>
      <c r="AJ83" s="412">
        <f>SUM(AJ58:AK82)</f>
        <v>72</v>
      </c>
      <c r="AK83" s="415"/>
      <c r="AL83" s="412">
        <f>SUM(AL58:AM82)</f>
        <v>36</v>
      </c>
      <c r="AM83" s="415"/>
      <c r="AN83" s="412">
        <f>SUM(AN58:AO82)</f>
        <v>3100</v>
      </c>
      <c r="AO83" s="415"/>
      <c r="AP83" s="410">
        <f>SUM(AP58:AP82)</f>
        <v>8</v>
      </c>
      <c r="AQ83" s="406"/>
      <c r="AR83" s="410">
        <f>SUM(AR58:AR82)</f>
        <v>18</v>
      </c>
      <c r="AS83" s="406"/>
      <c r="AT83" s="410">
        <f>SUM(AT58:AT82)</f>
        <v>46</v>
      </c>
      <c r="AU83" s="406"/>
      <c r="AV83" s="410">
        <f>SUM(AV58:AV82)</f>
        <v>36</v>
      </c>
      <c r="AW83" s="406"/>
      <c r="AX83" s="410">
        <f>SUM(AX58:AX82)</f>
        <v>58</v>
      </c>
      <c r="AY83" s="406"/>
      <c r="AZ83" s="410">
        <f>SUM(AZ58:AZ82)</f>
        <v>72</v>
      </c>
      <c r="BA83" s="406"/>
      <c r="BB83" s="410">
        <f>SUM(BB58:BB82)</f>
        <v>42</v>
      </c>
      <c r="BC83" s="406"/>
      <c r="BD83" s="410">
        <f>SUM(BD58:BD82)</f>
        <v>10</v>
      </c>
      <c r="BE83" s="406"/>
    </row>
    <row r="84" spans="3:57" s="38" customFormat="1" ht="21" thickBot="1">
      <c r="C84" s="429" t="s">
        <v>139</v>
      </c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1"/>
      <c r="T84" s="405">
        <f>T83+T56</f>
        <v>19</v>
      </c>
      <c r="U84" s="406"/>
      <c r="V84" s="405">
        <f>V83+V56</f>
        <v>29</v>
      </c>
      <c r="W84" s="406"/>
      <c r="X84" s="405">
        <f>X83+X56</f>
        <v>23</v>
      </c>
      <c r="Y84" s="406"/>
      <c r="Z84" s="405">
        <f>Z83+Z56</f>
        <v>36</v>
      </c>
      <c r="AA84" s="406"/>
      <c r="AB84" s="803">
        <f>AB83+AB56</f>
        <v>180</v>
      </c>
      <c r="AC84" s="804"/>
      <c r="AD84" s="405">
        <f>AD83+AD56</f>
        <v>5400</v>
      </c>
      <c r="AE84" s="406"/>
      <c r="AF84" s="405">
        <f>AF83+AF56</f>
        <v>585</v>
      </c>
      <c r="AG84" s="406"/>
      <c r="AH84" s="405">
        <f>AH83+AH56</f>
        <v>298</v>
      </c>
      <c r="AI84" s="406"/>
      <c r="AJ84" s="405">
        <f>AJ83+AJ56</f>
        <v>187</v>
      </c>
      <c r="AK84" s="406"/>
      <c r="AL84" s="405">
        <f>AL83+AL56</f>
        <v>62</v>
      </c>
      <c r="AM84" s="406"/>
      <c r="AN84" s="405">
        <f>AN83+AN56</f>
        <v>4815</v>
      </c>
      <c r="AO84" s="406"/>
      <c r="AP84" s="405">
        <f>AP83+AP56</f>
        <v>88</v>
      </c>
      <c r="AQ84" s="406"/>
      <c r="AR84" s="405">
        <f>AR83+AR56</f>
        <v>95</v>
      </c>
      <c r="AS84" s="406"/>
      <c r="AT84" s="405">
        <f>AT83+AT56</f>
        <v>80</v>
      </c>
      <c r="AU84" s="406"/>
      <c r="AV84" s="405">
        <f>AV83+AV56</f>
        <v>52</v>
      </c>
      <c r="AW84" s="406"/>
      <c r="AX84" s="405">
        <f>AX83+AX56</f>
        <v>72</v>
      </c>
      <c r="AY84" s="406"/>
      <c r="AZ84" s="405">
        <f>AZ83+AZ56</f>
        <v>78</v>
      </c>
      <c r="BA84" s="406"/>
      <c r="BB84" s="405">
        <f>BB83+BB56</f>
        <v>68</v>
      </c>
      <c r="BC84" s="406"/>
      <c r="BD84" s="405">
        <f>BD83+BD56</f>
        <v>14</v>
      </c>
      <c r="BE84" s="406"/>
    </row>
    <row r="85" spans="3:57" s="37" customFormat="1" ht="21" customHeight="1" thickBot="1">
      <c r="C85" s="412" t="s">
        <v>192</v>
      </c>
      <c r="D85" s="413"/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4"/>
      <c r="U85" s="414"/>
      <c r="V85" s="414"/>
      <c r="W85" s="414"/>
      <c r="X85" s="413"/>
      <c r="Y85" s="413"/>
      <c r="Z85" s="413"/>
      <c r="AA85" s="413"/>
      <c r="AB85" s="414"/>
      <c r="AC85" s="414"/>
      <c r="AD85" s="414"/>
      <c r="AE85" s="414"/>
      <c r="AF85" s="414"/>
      <c r="AG85" s="414"/>
      <c r="AH85" s="414"/>
      <c r="AI85" s="414"/>
      <c r="AJ85" s="414"/>
      <c r="AK85" s="414"/>
      <c r="AL85" s="414"/>
      <c r="AM85" s="414"/>
      <c r="AN85" s="414"/>
      <c r="AO85" s="414"/>
      <c r="AP85" s="413"/>
      <c r="AQ85" s="413"/>
      <c r="AR85" s="413"/>
      <c r="AS85" s="413"/>
      <c r="AT85" s="413"/>
      <c r="AU85" s="413"/>
      <c r="AV85" s="413"/>
      <c r="AW85" s="413"/>
      <c r="AX85" s="413"/>
      <c r="AY85" s="413"/>
      <c r="AZ85" s="413"/>
      <c r="BA85" s="413"/>
      <c r="BB85" s="413"/>
      <c r="BC85" s="413"/>
      <c r="BD85" s="413"/>
      <c r="BE85" s="415"/>
    </row>
    <row r="86" spans="3:57" s="37" customFormat="1" ht="21" thickBot="1">
      <c r="C86" s="412" t="s">
        <v>193</v>
      </c>
      <c r="D86" s="413"/>
      <c r="E86" s="413"/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4"/>
      <c r="U86" s="414"/>
      <c r="V86" s="414"/>
      <c r="W86" s="414"/>
      <c r="X86" s="413"/>
      <c r="Y86" s="413"/>
      <c r="Z86" s="413"/>
      <c r="AA86" s="413"/>
      <c r="AB86" s="414"/>
      <c r="AC86" s="414"/>
      <c r="AD86" s="414"/>
      <c r="AE86" s="414"/>
      <c r="AF86" s="414"/>
      <c r="AG86" s="414"/>
      <c r="AH86" s="414"/>
      <c r="AI86" s="414"/>
      <c r="AJ86" s="414"/>
      <c r="AK86" s="414"/>
      <c r="AL86" s="414"/>
      <c r="AM86" s="414"/>
      <c r="AN86" s="414"/>
      <c r="AO86" s="414"/>
      <c r="AP86" s="413"/>
      <c r="AQ86" s="413"/>
      <c r="AR86" s="413"/>
      <c r="AS86" s="413"/>
      <c r="AT86" s="413"/>
      <c r="AU86" s="413"/>
      <c r="AV86" s="413"/>
      <c r="AW86" s="413"/>
      <c r="AX86" s="413"/>
      <c r="AY86" s="413"/>
      <c r="AZ86" s="413"/>
      <c r="BA86" s="413"/>
      <c r="BB86" s="413"/>
      <c r="BC86" s="413"/>
      <c r="BD86" s="413"/>
      <c r="BE86" s="415"/>
    </row>
    <row r="87" spans="3:57" s="40" customFormat="1" ht="20.25">
      <c r="C87" s="416" t="s">
        <v>194</v>
      </c>
      <c r="D87" s="417"/>
      <c r="E87" s="417"/>
      <c r="F87" s="824" t="s">
        <v>238</v>
      </c>
      <c r="G87" s="825"/>
      <c r="H87" s="825"/>
      <c r="I87" s="825"/>
      <c r="J87" s="825"/>
      <c r="K87" s="825"/>
      <c r="L87" s="825"/>
      <c r="M87" s="825"/>
      <c r="N87" s="825"/>
      <c r="O87" s="825"/>
      <c r="P87" s="825"/>
      <c r="Q87" s="825"/>
      <c r="R87" s="825"/>
      <c r="S87" s="826"/>
      <c r="T87" s="397"/>
      <c r="U87" s="398"/>
      <c r="V87" s="399">
        <v>3</v>
      </c>
      <c r="W87" s="400"/>
      <c r="X87" s="421"/>
      <c r="Y87" s="422"/>
      <c r="Z87" s="448">
        <v>3</v>
      </c>
      <c r="AA87" s="449"/>
      <c r="AB87" s="477">
        <v>2</v>
      </c>
      <c r="AC87" s="469"/>
      <c r="AD87" s="482">
        <f>AB87*30</f>
        <v>60</v>
      </c>
      <c r="AE87" s="483"/>
      <c r="AF87" s="484">
        <f>AH87+AJ87+AL87</f>
        <v>8</v>
      </c>
      <c r="AG87" s="485"/>
      <c r="AH87" s="469">
        <v>6</v>
      </c>
      <c r="AI87" s="469"/>
      <c r="AJ87" s="469">
        <v>2</v>
      </c>
      <c r="AK87" s="469"/>
      <c r="AL87" s="469"/>
      <c r="AM87" s="470"/>
      <c r="AN87" s="534">
        <f>AD87-AF87</f>
        <v>52</v>
      </c>
      <c r="AO87" s="473"/>
      <c r="AP87" s="401"/>
      <c r="AQ87" s="402"/>
      <c r="AR87" s="403"/>
      <c r="AS87" s="402"/>
      <c r="AT87" s="403">
        <v>8</v>
      </c>
      <c r="AU87" s="402"/>
      <c r="AV87" s="403"/>
      <c r="AW87" s="402"/>
      <c r="AX87" s="403"/>
      <c r="AY87" s="402"/>
      <c r="AZ87" s="403"/>
      <c r="BA87" s="402"/>
      <c r="BB87" s="403"/>
      <c r="BC87" s="402"/>
      <c r="BD87" s="403"/>
      <c r="BE87" s="411"/>
    </row>
    <row r="88" spans="3:57" s="39" customFormat="1" ht="21" thickBot="1">
      <c r="C88" s="316" t="s">
        <v>195</v>
      </c>
      <c r="D88" s="317"/>
      <c r="E88" s="317"/>
      <c r="F88" s="443" t="s">
        <v>239</v>
      </c>
      <c r="G88" s="444"/>
      <c r="H88" s="444"/>
      <c r="I88" s="444"/>
      <c r="J88" s="444"/>
      <c r="K88" s="444"/>
      <c r="L88" s="444"/>
      <c r="M88" s="444"/>
      <c r="N88" s="444"/>
      <c r="O88" s="444"/>
      <c r="P88" s="444"/>
      <c r="Q88" s="444"/>
      <c r="R88" s="444"/>
      <c r="S88" s="445"/>
      <c r="T88" s="548"/>
      <c r="U88" s="549"/>
      <c r="V88" s="550">
        <v>4</v>
      </c>
      <c r="W88" s="551"/>
      <c r="X88" s="552"/>
      <c r="Y88" s="553"/>
      <c r="Z88" s="554">
        <v>4</v>
      </c>
      <c r="AA88" s="555"/>
      <c r="AB88" s="461">
        <v>2</v>
      </c>
      <c r="AC88" s="462"/>
      <c r="AD88" s="352">
        <f>AB88*30</f>
        <v>60</v>
      </c>
      <c r="AE88" s="353"/>
      <c r="AF88" s="350">
        <f>AH88+AJ88+AL88</f>
        <v>8</v>
      </c>
      <c r="AG88" s="354"/>
      <c r="AH88" s="462">
        <v>6</v>
      </c>
      <c r="AI88" s="462"/>
      <c r="AJ88" s="462">
        <v>2</v>
      </c>
      <c r="AK88" s="462"/>
      <c r="AL88" s="462"/>
      <c r="AM88" s="463"/>
      <c r="AN88" s="439">
        <f>AD88-AF88</f>
        <v>52</v>
      </c>
      <c r="AO88" s="456"/>
      <c r="AP88" s="453"/>
      <c r="AQ88" s="454"/>
      <c r="AR88" s="492"/>
      <c r="AS88" s="454"/>
      <c r="AT88" s="492"/>
      <c r="AU88" s="454"/>
      <c r="AV88" s="492">
        <v>8</v>
      </c>
      <c r="AW88" s="454"/>
      <c r="AX88" s="492"/>
      <c r="AY88" s="454"/>
      <c r="AZ88" s="492"/>
      <c r="BA88" s="454"/>
      <c r="BB88" s="492"/>
      <c r="BC88" s="454"/>
      <c r="BD88" s="324"/>
      <c r="BE88" s="326"/>
    </row>
    <row r="89" spans="3:57" s="210" customFormat="1" ht="21" customHeight="1" thickBot="1">
      <c r="C89" s="429" t="s">
        <v>94</v>
      </c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1"/>
      <c r="T89" s="432"/>
      <c r="U89" s="433"/>
      <c r="V89" s="432">
        <f>COUNTA(V87:W88)</f>
        <v>2</v>
      </c>
      <c r="W89" s="433"/>
      <c r="X89" s="432"/>
      <c r="Y89" s="433"/>
      <c r="Z89" s="432">
        <f>COUNTA(Z87:AA88)</f>
        <v>2</v>
      </c>
      <c r="AA89" s="433"/>
      <c r="AB89" s="822">
        <f>SUM(AB87:AC88)</f>
        <v>4</v>
      </c>
      <c r="AC89" s="823"/>
      <c r="AD89" s="819">
        <f>SUM(AD87:AE88)</f>
        <v>120</v>
      </c>
      <c r="AE89" s="820"/>
      <c r="AF89" s="819">
        <f>SUM(AF87:AG88)</f>
        <v>16</v>
      </c>
      <c r="AG89" s="820"/>
      <c r="AH89" s="819">
        <f>SUM(AH87:AI88)</f>
        <v>12</v>
      </c>
      <c r="AI89" s="820"/>
      <c r="AJ89" s="819">
        <f>SUM(AJ87:AK88)</f>
        <v>4</v>
      </c>
      <c r="AK89" s="820"/>
      <c r="AL89" s="819"/>
      <c r="AM89" s="821"/>
      <c r="AN89" s="819">
        <f>SUM(AN87:AO88)</f>
        <v>104</v>
      </c>
      <c r="AO89" s="820"/>
      <c r="AP89" s="819"/>
      <c r="AQ89" s="820"/>
      <c r="AR89" s="819"/>
      <c r="AS89" s="820"/>
      <c r="AT89" s="819">
        <f>SUM(AT87:AU88)</f>
        <v>8</v>
      </c>
      <c r="AU89" s="820"/>
      <c r="AV89" s="819">
        <f>SUM(AV87:AW88)</f>
        <v>8</v>
      </c>
      <c r="AW89" s="820"/>
      <c r="AX89" s="819"/>
      <c r="AY89" s="820"/>
      <c r="AZ89" s="819"/>
      <c r="BA89" s="820"/>
      <c r="BB89" s="819"/>
      <c r="BC89" s="820"/>
      <c r="BD89" s="819"/>
      <c r="BE89" s="821"/>
    </row>
    <row r="90" spans="3:57" s="37" customFormat="1" ht="21" thickBot="1">
      <c r="C90" s="815"/>
      <c r="D90" s="816"/>
      <c r="E90" s="816"/>
      <c r="F90" s="816"/>
      <c r="G90" s="816"/>
      <c r="H90" s="816"/>
      <c r="I90" s="816"/>
      <c r="J90" s="816"/>
      <c r="K90" s="816"/>
      <c r="L90" s="816"/>
      <c r="M90" s="816"/>
      <c r="N90" s="816"/>
      <c r="O90" s="816"/>
      <c r="P90" s="816"/>
      <c r="Q90" s="816"/>
      <c r="R90" s="816"/>
      <c r="S90" s="816"/>
      <c r="T90" s="816"/>
      <c r="U90" s="816"/>
      <c r="V90" s="816"/>
      <c r="W90" s="816"/>
      <c r="X90" s="816"/>
      <c r="Y90" s="816"/>
      <c r="Z90" s="816"/>
      <c r="AA90" s="816"/>
      <c r="AB90" s="816"/>
      <c r="AC90" s="816"/>
      <c r="AD90" s="816"/>
      <c r="AE90" s="816"/>
      <c r="AF90" s="817"/>
      <c r="AG90" s="817"/>
      <c r="AH90" s="817"/>
      <c r="AI90" s="817"/>
      <c r="AJ90" s="817"/>
      <c r="AK90" s="817"/>
      <c r="AL90" s="817"/>
      <c r="AM90" s="817"/>
      <c r="AN90" s="816"/>
      <c r="AO90" s="816"/>
      <c r="AP90" s="816"/>
      <c r="AQ90" s="816"/>
      <c r="AR90" s="816"/>
      <c r="AS90" s="816"/>
      <c r="AT90" s="816"/>
      <c r="AU90" s="816"/>
      <c r="AV90" s="816"/>
      <c r="AW90" s="816"/>
      <c r="AX90" s="816"/>
      <c r="AY90" s="816"/>
      <c r="AZ90" s="816"/>
      <c r="BA90" s="816"/>
      <c r="BB90" s="816"/>
      <c r="BC90" s="816"/>
      <c r="BD90" s="816"/>
      <c r="BE90" s="818"/>
    </row>
    <row r="91" spans="3:57" s="39" customFormat="1" ht="20.25">
      <c r="C91" s="337" t="s">
        <v>119</v>
      </c>
      <c r="D91" s="338"/>
      <c r="E91" s="339"/>
      <c r="F91" s="812" t="s">
        <v>204</v>
      </c>
      <c r="G91" s="813"/>
      <c r="H91" s="813"/>
      <c r="I91" s="813"/>
      <c r="J91" s="813"/>
      <c r="K91" s="813"/>
      <c r="L91" s="813"/>
      <c r="M91" s="813"/>
      <c r="N91" s="813"/>
      <c r="O91" s="813"/>
      <c r="P91" s="813"/>
      <c r="Q91" s="813"/>
      <c r="R91" s="813"/>
      <c r="S91" s="814"/>
      <c r="T91" s="307"/>
      <c r="U91" s="301"/>
      <c r="V91" s="300">
        <v>5</v>
      </c>
      <c r="W91" s="302"/>
      <c r="X91" s="388">
        <v>5</v>
      </c>
      <c r="Y91" s="389"/>
      <c r="Z91" s="390">
        <v>5</v>
      </c>
      <c r="AA91" s="391"/>
      <c r="AB91" s="321">
        <v>4</v>
      </c>
      <c r="AC91" s="303"/>
      <c r="AD91" s="352">
        <f aca="true" t="shared" si="8" ref="AD91:AD104">AB91*30</f>
        <v>120</v>
      </c>
      <c r="AE91" s="353"/>
      <c r="AF91" s="312">
        <f aca="true" t="shared" si="9" ref="AF91:AF104">AH91+AJ91+AL91</f>
        <v>10</v>
      </c>
      <c r="AG91" s="313"/>
      <c r="AH91" s="303">
        <v>6</v>
      </c>
      <c r="AI91" s="303"/>
      <c r="AJ91" s="303">
        <v>4</v>
      </c>
      <c r="AK91" s="303"/>
      <c r="AL91" s="303"/>
      <c r="AM91" s="322"/>
      <c r="AN91" s="305">
        <f aca="true" t="shared" si="10" ref="AN91:AN104">AD91-AF91</f>
        <v>110</v>
      </c>
      <c r="AO91" s="306"/>
      <c r="AP91" s="328"/>
      <c r="AQ91" s="325"/>
      <c r="AR91" s="324"/>
      <c r="AS91" s="325"/>
      <c r="AT91" s="324"/>
      <c r="AU91" s="325"/>
      <c r="AV91" s="324"/>
      <c r="AW91" s="325"/>
      <c r="AX91" s="324">
        <v>10</v>
      </c>
      <c r="AY91" s="325"/>
      <c r="AZ91" s="324"/>
      <c r="BA91" s="325"/>
      <c r="BB91" s="324"/>
      <c r="BC91" s="325"/>
      <c r="BD91" s="324"/>
      <c r="BE91" s="326"/>
    </row>
    <row r="92" spans="3:57" s="37" customFormat="1" ht="20.25">
      <c r="C92" s="337" t="s">
        <v>120</v>
      </c>
      <c r="D92" s="338"/>
      <c r="E92" s="339"/>
      <c r="F92" s="812" t="s">
        <v>205</v>
      </c>
      <c r="G92" s="813"/>
      <c r="H92" s="813"/>
      <c r="I92" s="813"/>
      <c r="J92" s="813"/>
      <c r="K92" s="813"/>
      <c r="L92" s="813"/>
      <c r="M92" s="813"/>
      <c r="N92" s="813"/>
      <c r="O92" s="813"/>
      <c r="P92" s="813"/>
      <c r="Q92" s="813"/>
      <c r="R92" s="813"/>
      <c r="S92" s="814"/>
      <c r="T92" s="461"/>
      <c r="U92" s="462"/>
      <c r="V92" s="462">
        <v>5</v>
      </c>
      <c r="W92" s="463"/>
      <c r="X92" s="461">
        <v>5</v>
      </c>
      <c r="Y92" s="462"/>
      <c r="Z92" s="462">
        <v>5</v>
      </c>
      <c r="AA92" s="434"/>
      <c r="AB92" s="308">
        <v>4</v>
      </c>
      <c r="AC92" s="309"/>
      <c r="AD92" s="352">
        <f t="shared" si="8"/>
        <v>120</v>
      </c>
      <c r="AE92" s="353"/>
      <c r="AF92" s="329">
        <f t="shared" si="9"/>
        <v>10</v>
      </c>
      <c r="AG92" s="385"/>
      <c r="AH92" s="1055">
        <v>6</v>
      </c>
      <c r="AI92" s="1055"/>
      <c r="AJ92" s="1055">
        <v>4</v>
      </c>
      <c r="AK92" s="1055"/>
      <c r="AL92" s="314"/>
      <c r="AM92" s="315"/>
      <c r="AN92" s="329">
        <f t="shared" si="10"/>
        <v>110</v>
      </c>
      <c r="AO92" s="330"/>
      <c r="AP92" s="307"/>
      <c r="AQ92" s="301"/>
      <c r="AR92" s="300"/>
      <c r="AS92" s="301"/>
      <c r="AT92" s="300"/>
      <c r="AU92" s="301"/>
      <c r="AV92" s="300"/>
      <c r="AW92" s="301"/>
      <c r="AX92" s="300">
        <v>10</v>
      </c>
      <c r="AY92" s="301"/>
      <c r="AZ92" s="300"/>
      <c r="BA92" s="301"/>
      <c r="BB92" s="300"/>
      <c r="BC92" s="301"/>
      <c r="BD92" s="300"/>
      <c r="BE92" s="302"/>
    </row>
    <row r="93" spans="3:57" s="37" customFormat="1" ht="20.25">
      <c r="C93" s="337" t="s">
        <v>121</v>
      </c>
      <c r="D93" s="338"/>
      <c r="E93" s="339"/>
      <c r="F93" s="810" t="s">
        <v>206</v>
      </c>
      <c r="G93" s="811"/>
      <c r="H93" s="811"/>
      <c r="I93" s="811"/>
      <c r="J93" s="811"/>
      <c r="K93" s="811"/>
      <c r="L93" s="811"/>
      <c r="M93" s="811"/>
      <c r="N93" s="811"/>
      <c r="O93" s="811"/>
      <c r="P93" s="811"/>
      <c r="Q93" s="811"/>
      <c r="R93" s="811"/>
      <c r="S93" s="811"/>
      <c r="T93" s="461"/>
      <c r="U93" s="462"/>
      <c r="V93" s="462">
        <v>5</v>
      </c>
      <c r="W93" s="463"/>
      <c r="X93" s="461">
        <v>5</v>
      </c>
      <c r="Y93" s="462"/>
      <c r="Z93" s="462">
        <v>5</v>
      </c>
      <c r="AA93" s="434"/>
      <c r="AB93" s="308">
        <v>4</v>
      </c>
      <c r="AC93" s="309"/>
      <c r="AD93" s="352">
        <f t="shared" si="8"/>
        <v>120</v>
      </c>
      <c r="AE93" s="353"/>
      <c r="AF93" s="312">
        <f t="shared" si="9"/>
        <v>10</v>
      </c>
      <c r="AG93" s="313"/>
      <c r="AH93" s="303">
        <v>6</v>
      </c>
      <c r="AI93" s="303"/>
      <c r="AJ93" s="1055">
        <v>4</v>
      </c>
      <c r="AK93" s="1055"/>
      <c r="AL93" s="314"/>
      <c r="AM93" s="315"/>
      <c r="AN93" s="305">
        <f t="shared" si="10"/>
        <v>110</v>
      </c>
      <c r="AO93" s="306"/>
      <c r="AP93" s="307"/>
      <c r="AQ93" s="301"/>
      <c r="AR93" s="300"/>
      <c r="AS93" s="301"/>
      <c r="AT93" s="300"/>
      <c r="AU93" s="301"/>
      <c r="AV93" s="300"/>
      <c r="AW93" s="301"/>
      <c r="AX93" s="300">
        <v>10</v>
      </c>
      <c r="AY93" s="301"/>
      <c r="AZ93" s="300"/>
      <c r="BA93" s="301"/>
      <c r="BB93" s="300"/>
      <c r="BC93" s="301"/>
      <c r="BD93" s="300"/>
      <c r="BE93" s="302"/>
    </row>
    <row r="94" spans="3:57" s="37" customFormat="1" ht="20.25">
      <c r="C94" s="337" t="s">
        <v>122</v>
      </c>
      <c r="D94" s="338"/>
      <c r="E94" s="339"/>
      <c r="F94" s="812" t="s">
        <v>207</v>
      </c>
      <c r="G94" s="813"/>
      <c r="H94" s="813"/>
      <c r="I94" s="813"/>
      <c r="J94" s="813"/>
      <c r="K94" s="813"/>
      <c r="L94" s="813"/>
      <c r="M94" s="813"/>
      <c r="N94" s="813"/>
      <c r="O94" s="813"/>
      <c r="P94" s="813"/>
      <c r="Q94" s="813"/>
      <c r="R94" s="813"/>
      <c r="S94" s="814"/>
      <c r="T94" s="461"/>
      <c r="U94" s="462"/>
      <c r="V94" s="462">
        <v>5</v>
      </c>
      <c r="W94" s="463"/>
      <c r="X94" s="461">
        <v>5</v>
      </c>
      <c r="Y94" s="462"/>
      <c r="Z94" s="462">
        <v>5</v>
      </c>
      <c r="AA94" s="434"/>
      <c r="AB94" s="308">
        <v>4</v>
      </c>
      <c r="AC94" s="309"/>
      <c r="AD94" s="352">
        <f t="shared" si="8"/>
        <v>120</v>
      </c>
      <c r="AE94" s="353"/>
      <c r="AF94" s="329">
        <f t="shared" si="9"/>
        <v>10</v>
      </c>
      <c r="AG94" s="385"/>
      <c r="AH94" s="1055">
        <v>6</v>
      </c>
      <c r="AI94" s="1055"/>
      <c r="AJ94" s="1055">
        <v>4</v>
      </c>
      <c r="AK94" s="1055"/>
      <c r="AL94" s="314"/>
      <c r="AM94" s="315"/>
      <c r="AN94" s="329">
        <f t="shared" si="10"/>
        <v>110</v>
      </c>
      <c r="AO94" s="330"/>
      <c r="AP94" s="307"/>
      <c r="AQ94" s="301"/>
      <c r="AR94" s="300"/>
      <c r="AS94" s="301"/>
      <c r="AT94" s="300"/>
      <c r="AU94" s="301"/>
      <c r="AV94" s="300"/>
      <c r="AW94" s="301"/>
      <c r="AX94" s="300">
        <v>10</v>
      </c>
      <c r="AY94" s="301"/>
      <c r="AZ94" s="300"/>
      <c r="BA94" s="301"/>
      <c r="BB94" s="300"/>
      <c r="BC94" s="301"/>
      <c r="BD94" s="300"/>
      <c r="BE94" s="302"/>
    </row>
    <row r="95" spans="3:57" s="37" customFormat="1" ht="20.25">
      <c r="C95" s="337" t="s">
        <v>123</v>
      </c>
      <c r="D95" s="338"/>
      <c r="E95" s="339"/>
      <c r="F95" s="810" t="s">
        <v>208</v>
      </c>
      <c r="G95" s="811"/>
      <c r="H95" s="811"/>
      <c r="I95" s="811"/>
      <c r="J95" s="811"/>
      <c r="K95" s="811"/>
      <c r="L95" s="811"/>
      <c r="M95" s="811"/>
      <c r="N95" s="811"/>
      <c r="O95" s="811"/>
      <c r="P95" s="811"/>
      <c r="Q95" s="811"/>
      <c r="R95" s="811"/>
      <c r="S95" s="811"/>
      <c r="T95" s="461"/>
      <c r="U95" s="462"/>
      <c r="V95" s="462">
        <v>5</v>
      </c>
      <c r="W95" s="463"/>
      <c r="X95" s="461">
        <v>5</v>
      </c>
      <c r="Y95" s="462"/>
      <c r="Z95" s="462">
        <v>5</v>
      </c>
      <c r="AA95" s="434"/>
      <c r="AB95" s="308">
        <v>4</v>
      </c>
      <c r="AC95" s="309"/>
      <c r="AD95" s="352">
        <f t="shared" si="8"/>
        <v>120</v>
      </c>
      <c r="AE95" s="353"/>
      <c r="AF95" s="312">
        <f t="shared" si="9"/>
        <v>10</v>
      </c>
      <c r="AG95" s="313"/>
      <c r="AH95" s="303">
        <v>6</v>
      </c>
      <c r="AI95" s="303"/>
      <c r="AJ95" s="1055">
        <v>4</v>
      </c>
      <c r="AK95" s="1055"/>
      <c r="AL95" s="314"/>
      <c r="AM95" s="315"/>
      <c r="AN95" s="305">
        <f t="shared" si="10"/>
        <v>110</v>
      </c>
      <c r="AO95" s="306"/>
      <c r="AP95" s="307"/>
      <c r="AQ95" s="301"/>
      <c r="AR95" s="300"/>
      <c r="AS95" s="301"/>
      <c r="AT95" s="300"/>
      <c r="AU95" s="301"/>
      <c r="AV95" s="300"/>
      <c r="AW95" s="301"/>
      <c r="AX95" s="300">
        <v>10</v>
      </c>
      <c r="AY95" s="301"/>
      <c r="AZ95" s="300"/>
      <c r="BA95" s="301"/>
      <c r="BB95" s="300"/>
      <c r="BC95" s="301"/>
      <c r="BD95" s="300"/>
      <c r="BE95" s="302"/>
    </row>
    <row r="96" spans="3:57" s="39" customFormat="1" ht="20.25">
      <c r="C96" s="337" t="s">
        <v>124</v>
      </c>
      <c r="D96" s="338"/>
      <c r="E96" s="339"/>
      <c r="F96" s="812" t="s">
        <v>209</v>
      </c>
      <c r="G96" s="813"/>
      <c r="H96" s="813"/>
      <c r="I96" s="813"/>
      <c r="J96" s="813"/>
      <c r="K96" s="813"/>
      <c r="L96" s="813"/>
      <c r="M96" s="813"/>
      <c r="N96" s="813"/>
      <c r="O96" s="813"/>
      <c r="P96" s="813"/>
      <c r="Q96" s="813"/>
      <c r="R96" s="813"/>
      <c r="S96" s="814"/>
      <c r="T96" s="796"/>
      <c r="U96" s="797"/>
      <c r="V96" s="794">
        <v>6</v>
      </c>
      <c r="W96" s="795"/>
      <c r="X96" s="388">
        <v>6</v>
      </c>
      <c r="Y96" s="389"/>
      <c r="Z96" s="390">
        <v>6</v>
      </c>
      <c r="AA96" s="391"/>
      <c r="AB96" s="321">
        <v>4</v>
      </c>
      <c r="AC96" s="303"/>
      <c r="AD96" s="352">
        <f t="shared" si="8"/>
        <v>120</v>
      </c>
      <c r="AE96" s="353"/>
      <c r="AF96" s="329">
        <f t="shared" si="9"/>
        <v>10</v>
      </c>
      <c r="AG96" s="385"/>
      <c r="AH96" s="1055">
        <v>6</v>
      </c>
      <c r="AI96" s="1055"/>
      <c r="AJ96" s="303">
        <v>4</v>
      </c>
      <c r="AK96" s="303"/>
      <c r="AL96" s="303"/>
      <c r="AM96" s="322"/>
      <c r="AN96" s="329">
        <f t="shared" si="10"/>
        <v>110</v>
      </c>
      <c r="AO96" s="330"/>
      <c r="AP96" s="328"/>
      <c r="AQ96" s="325"/>
      <c r="AR96" s="324"/>
      <c r="AS96" s="325"/>
      <c r="AT96" s="324"/>
      <c r="AU96" s="325"/>
      <c r="AV96" s="324"/>
      <c r="AW96" s="325"/>
      <c r="AX96" s="324"/>
      <c r="AY96" s="325"/>
      <c r="AZ96" s="300">
        <v>10</v>
      </c>
      <c r="BA96" s="301"/>
      <c r="BB96" s="324"/>
      <c r="BC96" s="325"/>
      <c r="BD96" s="324"/>
      <c r="BE96" s="326"/>
    </row>
    <row r="97" spans="3:57" s="37" customFormat="1" ht="20.25">
      <c r="C97" s="337" t="s">
        <v>125</v>
      </c>
      <c r="D97" s="338"/>
      <c r="E97" s="339"/>
      <c r="F97" s="810" t="s">
        <v>218</v>
      </c>
      <c r="G97" s="811"/>
      <c r="H97" s="811"/>
      <c r="I97" s="811"/>
      <c r="J97" s="811"/>
      <c r="K97" s="811"/>
      <c r="L97" s="811"/>
      <c r="M97" s="811"/>
      <c r="N97" s="811"/>
      <c r="O97" s="811"/>
      <c r="P97" s="811"/>
      <c r="Q97" s="811"/>
      <c r="R97" s="811"/>
      <c r="S97" s="811"/>
      <c r="T97" s="461"/>
      <c r="U97" s="462"/>
      <c r="V97" s="462">
        <v>6</v>
      </c>
      <c r="W97" s="463"/>
      <c r="X97" s="461">
        <v>6</v>
      </c>
      <c r="Y97" s="462"/>
      <c r="Z97" s="462">
        <v>6</v>
      </c>
      <c r="AA97" s="434"/>
      <c r="AB97" s="308">
        <v>4</v>
      </c>
      <c r="AC97" s="309"/>
      <c r="AD97" s="352">
        <f t="shared" si="8"/>
        <v>120</v>
      </c>
      <c r="AE97" s="353"/>
      <c r="AF97" s="312">
        <f t="shared" si="9"/>
        <v>10</v>
      </c>
      <c r="AG97" s="313"/>
      <c r="AH97" s="303">
        <v>6</v>
      </c>
      <c r="AI97" s="303"/>
      <c r="AJ97" s="1055">
        <v>4</v>
      </c>
      <c r="AK97" s="1055"/>
      <c r="AL97" s="314"/>
      <c r="AM97" s="315"/>
      <c r="AN97" s="305">
        <f t="shared" si="10"/>
        <v>110</v>
      </c>
      <c r="AO97" s="306"/>
      <c r="AP97" s="307"/>
      <c r="AQ97" s="301"/>
      <c r="AR97" s="300"/>
      <c r="AS97" s="301"/>
      <c r="AT97" s="300"/>
      <c r="AU97" s="301"/>
      <c r="AV97" s="300"/>
      <c r="AW97" s="301"/>
      <c r="AX97" s="300"/>
      <c r="AY97" s="301"/>
      <c r="AZ97" s="300">
        <v>10</v>
      </c>
      <c r="BA97" s="301"/>
      <c r="BB97" s="300"/>
      <c r="BC97" s="301"/>
      <c r="BD97" s="300"/>
      <c r="BE97" s="302"/>
    </row>
    <row r="98" spans="3:57" s="37" customFormat="1" ht="20.25">
      <c r="C98" s="337" t="s">
        <v>197</v>
      </c>
      <c r="D98" s="338"/>
      <c r="E98" s="339"/>
      <c r="F98" s="810" t="s">
        <v>210</v>
      </c>
      <c r="G98" s="811"/>
      <c r="H98" s="811"/>
      <c r="I98" s="811"/>
      <c r="J98" s="811"/>
      <c r="K98" s="811"/>
      <c r="L98" s="811"/>
      <c r="M98" s="811"/>
      <c r="N98" s="811"/>
      <c r="O98" s="811"/>
      <c r="P98" s="811"/>
      <c r="Q98" s="811"/>
      <c r="R98" s="811"/>
      <c r="S98" s="811"/>
      <c r="T98" s="461"/>
      <c r="U98" s="462"/>
      <c r="V98" s="462">
        <v>6</v>
      </c>
      <c r="W98" s="463"/>
      <c r="X98" s="461">
        <v>6</v>
      </c>
      <c r="Y98" s="462"/>
      <c r="Z98" s="462">
        <v>6</v>
      </c>
      <c r="AA98" s="434"/>
      <c r="AB98" s="308">
        <v>4</v>
      </c>
      <c r="AC98" s="309"/>
      <c r="AD98" s="352">
        <f t="shared" si="8"/>
        <v>120</v>
      </c>
      <c r="AE98" s="353"/>
      <c r="AF98" s="312">
        <f t="shared" si="9"/>
        <v>10</v>
      </c>
      <c r="AG98" s="313"/>
      <c r="AH98" s="1055">
        <v>6</v>
      </c>
      <c r="AI98" s="1055"/>
      <c r="AJ98" s="1055">
        <v>4</v>
      </c>
      <c r="AK98" s="1055"/>
      <c r="AL98" s="314"/>
      <c r="AM98" s="315"/>
      <c r="AN98" s="305">
        <f t="shared" si="10"/>
        <v>110</v>
      </c>
      <c r="AO98" s="306"/>
      <c r="AP98" s="307"/>
      <c r="AQ98" s="301"/>
      <c r="AR98" s="300"/>
      <c r="AS98" s="301"/>
      <c r="AT98" s="300"/>
      <c r="AU98" s="301"/>
      <c r="AV98" s="300"/>
      <c r="AW98" s="301"/>
      <c r="AX98" s="300"/>
      <c r="AY98" s="301"/>
      <c r="AZ98" s="300">
        <v>10</v>
      </c>
      <c r="BA98" s="301"/>
      <c r="BB98" s="300"/>
      <c r="BC98" s="301"/>
      <c r="BD98" s="300"/>
      <c r="BE98" s="302"/>
    </row>
    <row r="99" spans="3:57" s="37" customFormat="1" ht="20.25">
      <c r="C99" s="337" t="s">
        <v>198</v>
      </c>
      <c r="D99" s="338"/>
      <c r="E99" s="339"/>
      <c r="F99" s="810" t="s">
        <v>211</v>
      </c>
      <c r="G99" s="811"/>
      <c r="H99" s="811"/>
      <c r="I99" s="811"/>
      <c r="J99" s="811"/>
      <c r="K99" s="811"/>
      <c r="L99" s="811"/>
      <c r="M99" s="811"/>
      <c r="N99" s="811"/>
      <c r="O99" s="811"/>
      <c r="P99" s="811"/>
      <c r="Q99" s="811"/>
      <c r="R99" s="811"/>
      <c r="S99" s="811"/>
      <c r="T99" s="461"/>
      <c r="U99" s="462"/>
      <c r="V99" s="462">
        <v>6</v>
      </c>
      <c r="W99" s="463"/>
      <c r="X99" s="461">
        <v>6</v>
      </c>
      <c r="Y99" s="462"/>
      <c r="Z99" s="462">
        <v>6</v>
      </c>
      <c r="AA99" s="434"/>
      <c r="AB99" s="308">
        <v>4</v>
      </c>
      <c r="AC99" s="309"/>
      <c r="AD99" s="352">
        <f t="shared" si="8"/>
        <v>120</v>
      </c>
      <c r="AE99" s="353"/>
      <c r="AF99" s="312">
        <f t="shared" si="9"/>
        <v>10</v>
      </c>
      <c r="AG99" s="313"/>
      <c r="AH99" s="303">
        <v>6</v>
      </c>
      <c r="AI99" s="303"/>
      <c r="AJ99" s="1055">
        <v>4</v>
      </c>
      <c r="AK99" s="1055"/>
      <c r="AL99" s="314"/>
      <c r="AM99" s="315"/>
      <c r="AN99" s="305">
        <f t="shared" si="10"/>
        <v>110</v>
      </c>
      <c r="AO99" s="306"/>
      <c r="AP99" s="307"/>
      <c r="AQ99" s="301"/>
      <c r="AR99" s="300"/>
      <c r="AS99" s="301"/>
      <c r="AT99" s="300"/>
      <c r="AU99" s="301"/>
      <c r="AV99" s="300"/>
      <c r="AW99" s="301"/>
      <c r="AX99" s="300"/>
      <c r="AY99" s="301"/>
      <c r="AZ99" s="300">
        <v>10</v>
      </c>
      <c r="BA99" s="301"/>
      <c r="BB99" s="300"/>
      <c r="BC99" s="301"/>
      <c r="BD99" s="300"/>
      <c r="BE99" s="302"/>
    </row>
    <row r="100" spans="3:57" s="37" customFormat="1" ht="20.25">
      <c r="C100" s="337" t="s">
        <v>199</v>
      </c>
      <c r="D100" s="338"/>
      <c r="E100" s="339"/>
      <c r="F100" s="810" t="s">
        <v>212</v>
      </c>
      <c r="G100" s="811"/>
      <c r="H100" s="811"/>
      <c r="I100" s="811"/>
      <c r="J100" s="811"/>
      <c r="K100" s="811"/>
      <c r="L100" s="811"/>
      <c r="M100" s="811"/>
      <c r="N100" s="811"/>
      <c r="O100" s="811"/>
      <c r="P100" s="811"/>
      <c r="Q100" s="811"/>
      <c r="R100" s="811"/>
      <c r="S100" s="811"/>
      <c r="T100" s="461"/>
      <c r="U100" s="462"/>
      <c r="V100" s="462">
        <v>7</v>
      </c>
      <c r="W100" s="463"/>
      <c r="X100" s="461">
        <v>7</v>
      </c>
      <c r="Y100" s="462"/>
      <c r="Z100" s="462">
        <v>7</v>
      </c>
      <c r="AA100" s="434"/>
      <c r="AB100" s="308">
        <v>4</v>
      </c>
      <c r="AC100" s="309"/>
      <c r="AD100" s="352">
        <f t="shared" si="8"/>
        <v>120</v>
      </c>
      <c r="AE100" s="353"/>
      <c r="AF100" s="312">
        <f t="shared" si="9"/>
        <v>10</v>
      </c>
      <c r="AG100" s="313"/>
      <c r="AH100" s="1055">
        <v>6</v>
      </c>
      <c r="AI100" s="1055"/>
      <c r="AJ100" s="1055">
        <v>4</v>
      </c>
      <c r="AK100" s="1055"/>
      <c r="AL100" s="314"/>
      <c r="AM100" s="315"/>
      <c r="AN100" s="305">
        <f t="shared" si="10"/>
        <v>110</v>
      </c>
      <c r="AO100" s="306"/>
      <c r="AP100" s="307"/>
      <c r="AQ100" s="301"/>
      <c r="AR100" s="300"/>
      <c r="AS100" s="301"/>
      <c r="AT100" s="300"/>
      <c r="AU100" s="301"/>
      <c r="AV100" s="300"/>
      <c r="AW100" s="301"/>
      <c r="AX100" s="300"/>
      <c r="AY100" s="301"/>
      <c r="AZ100" s="300"/>
      <c r="BA100" s="301"/>
      <c r="BB100" s="300">
        <v>10</v>
      </c>
      <c r="BC100" s="301"/>
      <c r="BD100" s="300"/>
      <c r="BE100" s="302"/>
    </row>
    <row r="101" spans="3:57" s="37" customFormat="1" ht="20.25">
      <c r="C101" s="337" t="s">
        <v>200</v>
      </c>
      <c r="D101" s="338"/>
      <c r="E101" s="339"/>
      <c r="F101" s="810" t="s">
        <v>213</v>
      </c>
      <c r="G101" s="811"/>
      <c r="H101" s="811"/>
      <c r="I101" s="811"/>
      <c r="J101" s="811"/>
      <c r="K101" s="811"/>
      <c r="L101" s="811"/>
      <c r="M101" s="811"/>
      <c r="N101" s="811"/>
      <c r="O101" s="811"/>
      <c r="P101" s="811"/>
      <c r="Q101" s="811"/>
      <c r="R101" s="811"/>
      <c r="S101" s="811"/>
      <c r="T101" s="461"/>
      <c r="U101" s="462"/>
      <c r="V101" s="462">
        <v>7</v>
      </c>
      <c r="W101" s="463"/>
      <c r="X101" s="461">
        <v>7</v>
      </c>
      <c r="Y101" s="462"/>
      <c r="Z101" s="462">
        <v>7</v>
      </c>
      <c r="AA101" s="434"/>
      <c r="AB101" s="308">
        <v>4</v>
      </c>
      <c r="AC101" s="309"/>
      <c r="AD101" s="352">
        <f t="shared" si="8"/>
        <v>120</v>
      </c>
      <c r="AE101" s="353"/>
      <c r="AF101" s="312">
        <f t="shared" si="9"/>
        <v>10</v>
      </c>
      <c r="AG101" s="313"/>
      <c r="AH101" s="303">
        <v>6</v>
      </c>
      <c r="AI101" s="303"/>
      <c r="AJ101" s="1055">
        <v>4</v>
      </c>
      <c r="AK101" s="1055"/>
      <c r="AL101" s="314"/>
      <c r="AM101" s="315"/>
      <c r="AN101" s="305">
        <f t="shared" si="10"/>
        <v>110</v>
      </c>
      <c r="AO101" s="306"/>
      <c r="AP101" s="307"/>
      <c r="AQ101" s="301"/>
      <c r="AR101" s="300"/>
      <c r="AS101" s="301"/>
      <c r="AT101" s="300"/>
      <c r="AU101" s="301"/>
      <c r="AV101" s="300"/>
      <c r="AW101" s="301"/>
      <c r="AX101" s="300"/>
      <c r="AY101" s="301"/>
      <c r="AZ101" s="300"/>
      <c r="BA101" s="301"/>
      <c r="BB101" s="300">
        <v>10</v>
      </c>
      <c r="BC101" s="301"/>
      <c r="BD101" s="300"/>
      <c r="BE101" s="302"/>
    </row>
    <row r="102" spans="3:57" s="37" customFormat="1" ht="20.25">
      <c r="C102" s="337" t="s">
        <v>201</v>
      </c>
      <c r="D102" s="338"/>
      <c r="E102" s="339"/>
      <c r="F102" s="810" t="s">
        <v>214</v>
      </c>
      <c r="G102" s="811"/>
      <c r="H102" s="811"/>
      <c r="I102" s="811"/>
      <c r="J102" s="811"/>
      <c r="K102" s="811"/>
      <c r="L102" s="811"/>
      <c r="M102" s="811"/>
      <c r="N102" s="811"/>
      <c r="O102" s="811"/>
      <c r="P102" s="811"/>
      <c r="Q102" s="811"/>
      <c r="R102" s="811"/>
      <c r="S102" s="811"/>
      <c r="T102" s="461"/>
      <c r="U102" s="462"/>
      <c r="V102" s="462">
        <v>8</v>
      </c>
      <c r="W102" s="463"/>
      <c r="X102" s="461">
        <v>8</v>
      </c>
      <c r="Y102" s="462"/>
      <c r="Z102" s="462">
        <v>8</v>
      </c>
      <c r="AA102" s="434"/>
      <c r="AB102" s="308">
        <v>4</v>
      </c>
      <c r="AC102" s="309"/>
      <c r="AD102" s="352">
        <f t="shared" si="8"/>
        <v>120</v>
      </c>
      <c r="AE102" s="353"/>
      <c r="AF102" s="312">
        <f t="shared" si="9"/>
        <v>10</v>
      </c>
      <c r="AG102" s="313"/>
      <c r="AH102" s="1055">
        <v>6</v>
      </c>
      <c r="AI102" s="1055"/>
      <c r="AJ102" s="1055">
        <v>4</v>
      </c>
      <c r="AK102" s="1055"/>
      <c r="AL102" s="314"/>
      <c r="AM102" s="315"/>
      <c r="AN102" s="305">
        <f t="shared" si="10"/>
        <v>110</v>
      </c>
      <c r="AO102" s="306"/>
      <c r="AP102" s="307"/>
      <c r="AQ102" s="301"/>
      <c r="AR102" s="300"/>
      <c r="AS102" s="301"/>
      <c r="AT102" s="300"/>
      <c r="AU102" s="301"/>
      <c r="AV102" s="300"/>
      <c r="AW102" s="301"/>
      <c r="AX102" s="300"/>
      <c r="AY102" s="301"/>
      <c r="AZ102" s="300"/>
      <c r="BA102" s="301"/>
      <c r="BB102" s="300"/>
      <c r="BC102" s="301"/>
      <c r="BD102" s="300">
        <v>10</v>
      </c>
      <c r="BE102" s="302"/>
    </row>
    <row r="103" spans="3:57" s="37" customFormat="1" ht="20.25">
      <c r="C103" s="337" t="s">
        <v>202</v>
      </c>
      <c r="D103" s="338"/>
      <c r="E103" s="339"/>
      <c r="F103" s="810" t="s">
        <v>215</v>
      </c>
      <c r="G103" s="811"/>
      <c r="H103" s="811"/>
      <c r="I103" s="811"/>
      <c r="J103" s="811"/>
      <c r="K103" s="811"/>
      <c r="L103" s="811"/>
      <c r="M103" s="811"/>
      <c r="N103" s="811"/>
      <c r="O103" s="811"/>
      <c r="P103" s="811"/>
      <c r="Q103" s="811"/>
      <c r="R103" s="811"/>
      <c r="S103" s="811"/>
      <c r="T103" s="461"/>
      <c r="U103" s="462"/>
      <c r="V103" s="462">
        <v>8</v>
      </c>
      <c r="W103" s="463"/>
      <c r="X103" s="461">
        <v>8</v>
      </c>
      <c r="Y103" s="462"/>
      <c r="Z103" s="462">
        <v>8</v>
      </c>
      <c r="AA103" s="434"/>
      <c r="AB103" s="308">
        <v>4</v>
      </c>
      <c r="AC103" s="309"/>
      <c r="AD103" s="352">
        <f t="shared" si="8"/>
        <v>120</v>
      </c>
      <c r="AE103" s="353"/>
      <c r="AF103" s="312">
        <f t="shared" si="9"/>
        <v>10</v>
      </c>
      <c r="AG103" s="313"/>
      <c r="AH103" s="303">
        <v>6</v>
      </c>
      <c r="AI103" s="303"/>
      <c r="AJ103" s="1055">
        <v>4</v>
      </c>
      <c r="AK103" s="1055"/>
      <c r="AL103" s="314"/>
      <c r="AM103" s="315"/>
      <c r="AN103" s="305">
        <f t="shared" si="10"/>
        <v>110</v>
      </c>
      <c r="AO103" s="306"/>
      <c r="AP103" s="307"/>
      <c r="AQ103" s="301"/>
      <c r="AR103" s="300"/>
      <c r="AS103" s="301"/>
      <c r="AT103" s="300"/>
      <c r="AU103" s="301"/>
      <c r="AV103" s="300"/>
      <c r="AW103" s="301"/>
      <c r="AX103" s="300"/>
      <c r="AY103" s="301"/>
      <c r="AZ103" s="300"/>
      <c r="BA103" s="301"/>
      <c r="BB103" s="300"/>
      <c r="BC103" s="301"/>
      <c r="BD103" s="300">
        <v>10</v>
      </c>
      <c r="BE103" s="302"/>
    </row>
    <row r="104" spans="3:57" s="37" customFormat="1" ht="21" thickBot="1">
      <c r="C104" s="337" t="s">
        <v>203</v>
      </c>
      <c r="D104" s="338"/>
      <c r="E104" s="339"/>
      <c r="F104" s="810" t="s">
        <v>216</v>
      </c>
      <c r="G104" s="811"/>
      <c r="H104" s="811"/>
      <c r="I104" s="811"/>
      <c r="J104" s="811"/>
      <c r="K104" s="811"/>
      <c r="L104" s="811"/>
      <c r="M104" s="811"/>
      <c r="N104" s="811"/>
      <c r="O104" s="811"/>
      <c r="P104" s="811"/>
      <c r="Q104" s="811"/>
      <c r="R104" s="811"/>
      <c r="S104" s="811"/>
      <c r="T104" s="461"/>
      <c r="U104" s="462"/>
      <c r="V104" s="462">
        <v>8</v>
      </c>
      <c r="W104" s="463"/>
      <c r="X104" s="461">
        <v>8</v>
      </c>
      <c r="Y104" s="462"/>
      <c r="Z104" s="462">
        <v>8</v>
      </c>
      <c r="AA104" s="434"/>
      <c r="AB104" s="308">
        <v>4</v>
      </c>
      <c r="AC104" s="309"/>
      <c r="AD104" s="352">
        <f t="shared" si="8"/>
        <v>120</v>
      </c>
      <c r="AE104" s="353"/>
      <c r="AF104" s="312">
        <f t="shared" si="9"/>
        <v>10</v>
      </c>
      <c r="AG104" s="313"/>
      <c r="AH104" s="1055">
        <v>6</v>
      </c>
      <c r="AI104" s="1055"/>
      <c r="AJ104" s="1055">
        <v>4</v>
      </c>
      <c r="AK104" s="1055"/>
      <c r="AL104" s="314"/>
      <c r="AM104" s="315"/>
      <c r="AN104" s="305">
        <f t="shared" si="10"/>
        <v>110</v>
      </c>
      <c r="AO104" s="306"/>
      <c r="AP104" s="307"/>
      <c r="AQ104" s="301"/>
      <c r="AR104" s="300"/>
      <c r="AS104" s="301"/>
      <c r="AT104" s="300"/>
      <c r="AU104" s="301"/>
      <c r="AV104" s="300"/>
      <c r="AW104" s="301"/>
      <c r="AX104" s="300"/>
      <c r="AY104" s="301"/>
      <c r="AZ104" s="300"/>
      <c r="BA104" s="301"/>
      <c r="BB104" s="300"/>
      <c r="BC104" s="301"/>
      <c r="BD104" s="300">
        <v>10</v>
      </c>
      <c r="BE104" s="302"/>
    </row>
    <row r="105" spans="3:57" s="37" customFormat="1" ht="21" thickBot="1">
      <c r="C105" s="429" t="s">
        <v>94</v>
      </c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1"/>
      <c r="T105" s="432"/>
      <c r="U105" s="433"/>
      <c r="V105" s="432">
        <f>COUNTA(V91:W104)</f>
        <v>14</v>
      </c>
      <c r="W105" s="433"/>
      <c r="X105" s="432">
        <f>COUNTA(X91:Y104)</f>
        <v>14</v>
      </c>
      <c r="Y105" s="433"/>
      <c r="Z105" s="432">
        <f>COUNTA(Z91:AA104)</f>
        <v>14</v>
      </c>
      <c r="AA105" s="433"/>
      <c r="AB105" s="806">
        <f>SUM(AB91:AC104)</f>
        <v>56</v>
      </c>
      <c r="AC105" s="807"/>
      <c r="AD105" s="806">
        <f>SUM(AD91:AE104)</f>
        <v>1680</v>
      </c>
      <c r="AE105" s="807"/>
      <c r="AF105" s="806">
        <f>SUM(AF91:AG104)</f>
        <v>140</v>
      </c>
      <c r="AG105" s="807"/>
      <c r="AH105" s="806">
        <f>SUM(AH91:AI104)</f>
        <v>84</v>
      </c>
      <c r="AI105" s="807"/>
      <c r="AJ105" s="806">
        <f>SUM(AJ91:AK104)</f>
        <v>56</v>
      </c>
      <c r="AK105" s="807"/>
      <c r="AL105" s="806"/>
      <c r="AM105" s="807"/>
      <c r="AN105" s="806">
        <f>SUM(AN91:AO104)</f>
        <v>1540</v>
      </c>
      <c r="AO105" s="808"/>
      <c r="AP105" s="809"/>
      <c r="AQ105" s="358"/>
      <c r="AR105" s="358"/>
      <c r="AS105" s="358"/>
      <c r="AT105" s="358"/>
      <c r="AU105" s="358"/>
      <c r="AV105" s="358"/>
      <c r="AW105" s="358"/>
      <c r="AX105" s="358">
        <f>SUM(AX91:AY104)</f>
        <v>50</v>
      </c>
      <c r="AY105" s="358"/>
      <c r="AZ105" s="358">
        <f>SUM(AZ91:BA104)</f>
        <v>40</v>
      </c>
      <c r="BA105" s="358"/>
      <c r="BB105" s="358">
        <f>SUM(BB91:BC104)</f>
        <v>20</v>
      </c>
      <c r="BC105" s="358"/>
      <c r="BD105" s="358">
        <f>SUM(BD91:BE104)</f>
        <v>30</v>
      </c>
      <c r="BE105" s="360"/>
    </row>
    <row r="106" spans="3:57" s="210" customFormat="1" ht="21" customHeight="1" thickBot="1">
      <c r="C106" s="376" t="s">
        <v>236</v>
      </c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8"/>
      <c r="T106" s="803"/>
      <c r="U106" s="804"/>
      <c r="V106" s="803">
        <f>V105+V89</f>
        <v>16</v>
      </c>
      <c r="W106" s="804"/>
      <c r="X106" s="803">
        <f>X105+X89</f>
        <v>14</v>
      </c>
      <c r="Y106" s="804"/>
      <c r="Z106" s="803">
        <f>Z105+Z89</f>
        <v>16</v>
      </c>
      <c r="AA106" s="804"/>
      <c r="AB106" s="803">
        <f>AB105+AB89</f>
        <v>60</v>
      </c>
      <c r="AC106" s="804"/>
      <c r="AD106" s="803">
        <f>AD105+AD89</f>
        <v>1800</v>
      </c>
      <c r="AE106" s="804"/>
      <c r="AF106" s="803">
        <f>AF105+AF89</f>
        <v>156</v>
      </c>
      <c r="AG106" s="804"/>
      <c r="AH106" s="803">
        <f>AH105+AH89</f>
        <v>96</v>
      </c>
      <c r="AI106" s="804"/>
      <c r="AJ106" s="803">
        <f>AJ105+AJ89</f>
        <v>60</v>
      </c>
      <c r="AK106" s="804"/>
      <c r="AL106" s="803"/>
      <c r="AM106" s="804"/>
      <c r="AN106" s="803">
        <f>AN105+AN89</f>
        <v>1644</v>
      </c>
      <c r="AO106" s="804"/>
      <c r="AP106" s="365"/>
      <c r="AQ106" s="358"/>
      <c r="AR106" s="358"/>
      <c r="AS106" s="358"/>
      <c r="AT106" s="358">
        <f>AT105+AT89</f>
        <v>8</v>
      </c>
      <c r="AU106" s="358"/>
      <c r="AV106" s="358">
        <f>AV105+AV89</f>
        <v>8</v>
      </c>
      <c r="AW106" s="358"/>
      <c r="AX106" s="358">
        <f>AX105+AX89</f>
        <v>50</v>
      </c>
      <c r="AY106" s="358"/>
      <c r="AZ106" s="358">
        <f>AZ105+AZ89</f>
        <v>40</v>
      </c>
      <c r="BA106" s="358"/>
      <c r="BB106" s="358">
        <f>BB105+BB89</f>
        <v>20</v>
      </c>
      <c r="BC106" s="358"/>
      <c r="BD106" s="358">
        <f>BD105+BD89</f>
        <v>30</v>
      </c>
      <c r="BE106" s="360"/>
    </row>
    <row r="107" spans="3:57" s="37" customFormat="1" ht="21" customHeight="1" thickBot="1">
      <c r="C107" s="392" t="s">
        <v>2</v>
      </c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805">
        <f>T106+T84</f>
        <v>19</v>
      </c>
      <c r="U107" s="804"/>
      <c r="V107" s="805">
        <f>V106+V84</f>
        <v>45</v>
      </c>
      <c r="W107" s="804"/>
      <c r="X107" s="805">
        <f>X106+X84</f>
        <v>37</v>
      </c>
      <c r="Y107" s="804"/>
      <c r="Z107" s="805">
        <f>Z106+Z84</f>
        <v>52</v>
      </c>
      <c r="AA107" s="804"/>
      <c r="AB107" s="803">
        <f>AB106+AB84</f>
        <v>240</v>
      </c>
      <c r="AC107" s="804"/>
      <c r="AD107" s="803">
        <f>AD106+AD84</f>
        <v>7200</v>
      </c>
      <c r="AE107" s="804"/>
      <c r="AF107" s="805">
        <f>AF106+AF84</f>
        <v>741</v>
      </c>
      <c r="AG107" s="804"/>
      <c r="AH107" s="803">
        <f>AH106+AH84</f>
        <v>394</v>
      </c>
      <c r="AI107" s="804"/>
      <c r="AJ107" s="803">
        <f>AJ106+AJ84</f>
        <v>247</v>
      </c>
      <c r="AK107" s="804"/>
      <c r="AL107" s="803">
        <f>AL106+AL84</f>
        <v>62</v>
      </c>
      <c r="AM107" s="804"/>
      <c r="AN107" s="803">
        <f>AN106+AN84</f>
        <v>6459</v>
      </c>
      <c r="AO107" s="804"/>
      <c r="AP107" s="365">
        <f>AP106+AP84</f>
        <v>88</v>
      </c>
      <c r="AQ107" s="358"/>
      <c r="AR107" s="358">
        <f>AR106+AR84</f>
        <v>95</v>
      </c>
      <c r="AS107" s="358"/>
      <c r="AT107" s="358">
        <f>AT106+AT84</f>
        <v>88</v>
      </c>
      <c r="AU107" s="358"/>
      <c r="AV107" s="358">
        <f>AV106+AV84</f>
        <v>60</v>
      </c>
      <c r="AW107" s="358"/>
      <c r="AX107" s="358">
        <f>AX106+AX84</f>
        <v>122</v>
      </c>
      <c r="AY107" s="358"/>
      <c r="AZ107" s="358">
        <f>AZ106+AZ84</f>
        <v>118</v>
      </c>
      <c r="BA107" s="358"/>
      <c r="BB107" s="358">
        <f>BB106+BB84</f>
        <v>88</v>
      </c>
      <c r="BC107" s="358"/>
      <c r="BD107" s="358">
        <f>BD106+BD84</f>
        <v>44</v>
      </c>
      <c r="BE107" s="360"/>
    </row>
    <row r="108" spans="32:57" s="122" customFormat="1" ht="21" thickBot="1">
      <c r="AF108" s="294" t="s">
        <v>1</v>
      </c>
      <c r="AG108" s="295"/>
      <c r="AH108" s="295"/>
      <c r="AI108" s="295"/>
      <c r="AJ108" s="295"/>
      <c r="AK108" s="295"/>
      <c r="AL108" s="295"/>
      <c r="AM108" s="295"/>
      <c r="AN108" s="295"/>
      <c r="AO108" s="296"/>
      <c r="AP108" s="365">
        <v>3</v>
      </c>
      <c r="AQ108" s="358"/>
      <c r="AR108" s="358">
        <v>3</v>
      </c>
      <c r="AS108" s="358"/>
      <c r="AT108" s="358">
        <v>3</v>
      </c>
      <c r="AU108" s="358"/>
      <c r="AV108" s="358">
        <v>3</v>
      </c>
      <c r="AW108" s="358"/>
      <c r="AX108" s="358">
        <v>1</v>
      </c>
      <c r="AY108" s="358"/>
      <c r="AZ108" s="358">
        <v>3</v>
      </c>
      <c r="BA108" s="358"/>
      <c r="BB108" s="358">
        <v>2</v>
      </c>
      <c r="BC108" s="358"/>
      <c r="BD108" s="358">
        <v>2</v>
      </c>
      <c r="BE108" s="360"/>
    </row>
    <row r="109" spans="32:57" s="123" customFormat="1" ht="21" thickBot="1">
      <c r="AF109" s="294" t="s">
        <v>0</v>
      </c>
      <c r="AG109" s="295"/>
      <c r="AH109" s="295"/>
      <c r="AI109" s="295"/>
      <c r="AJ109" s="295"/>
      <c r="AK109" s="295"/>
      <c r="AL109" s="295"/>
      <c r="AM109" s="295"/>
      <c r="AN109" s="295"/>
      <c r="AO109" s="296"/>
      <c r="AP109" s="365">
        <v>3</v>
      </c>
      <c r="AQ109" s="358"/>
      <c r="AR109" s="358">
        <v>5</v>
      </c>
      <c r="AS109" s="358"/>
      <c r="AT109" s="358">
        <v>7</v>
      </c>
      <c r="AU109" s="358"/>
      <c r="AV109" s="358">
        <v>7</v>
      </c>
      <c r="AW109" s="358"/>
      <c r="AX109" s="358">
        <v>7</v>
      </c>
      <c r="AY109" s="358"/>
      <c r="AZ109" s="358">
        <v>5</v>
      </c>
      <c r="BA109" s="358"/>
      <c r="BB109" s="358">
        <v>5</v>
      </c>
      <c r="BC109" s="358"/>
      <c r="BD109" s="358">
        <v>5</v>
      </c>
      <c r="BE109" s="360"/>
    </row>
    <row r="110" spans="32:57" s="37" customFormat="1" ht="21" thickBot="1">
      <c r="AF110" s="297" t="s">
        <v>231</v>
      </c>
      <c r="AG110" s="298"/>
      <c r="AH110" s="298"/>
      <c r="AI110" s="298"/>
      <c r="AJ110" s="298"/>
      <c r="AK110" s="298"/>
      <c r="AL110" s="298"/>
      <c r="AM110" s="298"/>
      <c r="AN110" s="298"/>
      <c r="AO110" s="299"/>
      <c r="AP110" s="366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>
        <v>1</v>
      </c>
      <c r="BA110" s="361"/>
      <c r="BB110" s="361"/>
      <c r="BC110" s="361"/>
      <c r="BD110" s="361"/>
      <c r="BE110" s="367"/>
    </row>
    <row r="111" spans="2:57" s="37" customFormat="1" ht="21" thickBot="1">
      <c r="B111" s="124"/>
      <c r="F111" s="144" t="s">
        <v>101</v>
      </c>
      <c r="G111" s="144"/>
      <c r="H111" s="144"/>
      <c r="I111" s="144"/>
      <c r="J111" s="144"/>
      <c r="K111" s="144"/>
      <c r="L111" s="144"/>
      <c r="M111" s="144"/>
      <c r="N111" s="159"/>
      <c r="O111" s="145"/>
      <c r="P111" s="145"/>
      <c r="Q111" s="145"/>
      <c r="R111" s="146"/>
      <c r="S111" s="147"/>
      <c r="T111" s="148"/>
      <c r="U111" s="148"/>
      <c r="V111" s="149" t="s">
        <v>169</v>
      </c>
      <c r="W111" s="211"/>
      <c r="X111" s="211"/>
      <c r="Y111" s="211"/>
      <c r="Z111" s="211"/>
      <c r="AA111" s="211"/>
      <c r="AB111" s="211"/>
      <c r="AF111" s="297" t="s">
        <v>232</v>
      </c>
      <c r="AG111" s="298"/>
      <c r="AH111" s="298"/>
      <c r="AI111" s="298"/>
      <c r="AJ111" s="298"/>
      <c r="AK111" s="298"/>
      <c r="AL111" s="298"/>
      <c r="AM111" s="298"/>
      <c r="AN111" s="298"/>
      <c r="AO111" s="299"/>
      <c r="AP111" s="364"/>
      <c r="AQ111" s="357"/>
      <c r="AR111" s="357"/>
      <c r="AS111" s="357"/>
      <c r="AT111" s="357"/>
      <c r="AU111" s="357"/>
      <c r="AV111" s="357">
        <v>1</v>
      </c>
      <c r="AW111" s="357"/>
      <c r="AX111" s="357">
        <v>1</v>
      </c>
      <c r="AY111" s="357"/>
      <c r="AZ111" s="357"/>
      <c r="BA111" s="357"/>
      <c r="BB111" s="357">
        <v>1</v>
      </c>
      <c r="BC111" s="357"/>
      <c r="BD111" s="357">
        <v>1</v>
      </c>
      <c r="BE111" s="359"/>
    </row>
    <row r="112" spans="5:57" s="37" customFormat="1" ht="30.75" customHeight="1">
      <c r="E112" s="143"/>
      <c r="AE112" s="212"/>
      <c r="AF112" s="212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058"/>
      <c r="AQ112" s="1058"/>
      <c r="AR112" s="1058"/>
      <c r="AS112" s="1058"/>
      <c r="AT112" s="1058"/>
      <c r="AU112" s="1058"/>
      <c r="AV112" s="1058"/>
      <c r="AW112" s="1058"/>
      <c r="AX112" s="1058"/>
      <c r="AY112" s="1058"/>
      <c r="AZ112" s="1058"/>
      <c r="BA112" s="1058"/>
      <c r="BB112" s="1059"/>
      <c r="BC112" s="1059"/>
      <c r="BD112" s="1059"/>
      <c r="BE112" s="1059"/>
    </row>
    <row r="113" spans="2:60" s="37" customFormat="1" ht="23.25" customHeight="1">
      <c r="B113" s="213"/>
      <c r="C113" s="214"/>
      <c r="D113" s="214"/>
      <c r="E113" s="215"/>
      <c r="F113" s="144" t="s">
        <v>217</v>
      </c>
      <c r="G113" s="144"/>
      <c r="H113" s="144"/>
      <c r="I113" s="144"/>
      <c r="J113" s="144"/>
      <c r="K113" s="144"/>
      <c r="L113" s="144"/>
      <c r="M113" s="144"/>
      <c r="N113" s="144"/>
      <c r="O113" s="145"/>
      <c r="P113" s="145"/>
      <c r="Q113" s="145"/>
      <c r="R113" s="146"/>
      <c r="S113" s="147"/>
      <c r="T113" s="148"/>
      <c r="U113" s="148"/>
      <c r="V113" s="149" t="s">
        <v>169</v>
      </c>
      <c r="W113" s="211"/>
      <c r="X113" s="211"/>
      <c r="Y113" s="211"/>
      <c r="Z113" s="211"/>
      <c r="AA113" s="211"/>
      <c r="AB113" s="211"/>
      <c r="AE113" s="216"/>
      <c r="AF113" s="212"/>
      <c r="AG113" s="153"/>
      <c r="AH113" s="154" t="s">
        <v>350</v>
      </c>
      <c r="AI113" s="154"/>
      <c r="AJ113" s="154"/>
      <c r="AK113" s="154"/>
      <c r="AL113" s="154"/>
      <c r="AM113" s="154"/>
      <c r="AN113" s="154"/>
      <c r="AO113" s="154"/>
      <c r="AP113" s="145"/>
      <c r="AQ113" s="155"/>
      <c r="AR113" s="145"/>
      <c r="AS113" s="156"/>
      <c r="AT113" s="156"/>
      <c r="AU113"/>
      <c r="AV113"/>
      <c r="AW113" s="7"/>
      <c r="AX113" s="207" t="s">
        <v>240</v>
      </c>
      <c r="AY113" s="150"/>
      <c r="AZ113" s="150"/>
      <c r="BA113" s="150"/>
      <c r="BB113" s="150"/>
      <c r="BC113" s="150"/>
      <c r="BD113" s="158"/>
      <c r="BE113" s="216"/>
      <c r="BG113" s="148"/>
      <c r="BH113" s="218"/>
    </row>
    <row r="114" spans="2:58" s="37" customFormat="1" ht="6" customHeight="1">
      <c r="B114" s="219"/>
      <c r="C114" s="220"/>
      <c r="D114" s="221"/>
      <c r="E114" s="221"/>
      <c r="F114" s="221"/>
      <c r="G114" s="221"/>
      <c r="H114" s="221"/>
      <c r="I114" s="221"/>
      <c r="J114" s="221"/>
      <c r="K114" s="221"/>
      <c r="L114" s="41"/>
      <c r="M114" s="221"/>
      <c r="N114" s="801"/>
      <c r="O114" s="801"/>
      <c r="P114" s="801"/>
      <c r="Q114" s="801"/>
      <c r="R114" s="214"/>
      <c r="V114" s="801"/>
      <c r="W114" s="801"/>
      <c r="X114" s="801"/>
      <c r="Y114" s="801"/>
      <c r="Z114" s="222"/>
      <c r="AA114" s="223"/>
      <c r="AB114" s="224"/>
      <c r="AC114" s="224"/>
      <c r="AD114" s="223"/>
      <c r="AE114" s="223"/>
      <c r="AF114" s="223"/>
      <c r="AG114" s="223"/>
      <c r="AH114" s="223"/>
      <c r="AI114" s="223"/>
      <c r="AJ114" s="225"/>
      <c r="AK114" s="223"/>
      <c r="AL114" s="226"/>
      <c r="AM114" s="227"/>
      <c r="AN114" s="227"/>
      <c r="AO114" s="226"/>
      <c r="AP114" s="228"/>
      <c r="AQ114" s="228"/>
      <c r="AS114" s="801"/>
      <c r="AT114" s="801"/>
      <c r="AU114" s="801"/>
      <c r="AV114" s="801"/>
      <c r="AW114" s="801"/>
      <c r="AX114" s="41"/>
      <c r="BC114" s="801"/>
      <c r="BD114" s="802"/>
      <c r="BE114" s="802"/>
      <c r="BF114" s="228"/>
    </row>
    <row r="115" spans="1:54" s="9" customFormat="1" ht="15" customHeight="1">
      <c r="A115" s="26"/>
      <c r="B115" s="25"/>
      <c r="C115" s="112"/>
      <c r="D115" s="112"/>
      <c r="E115" s="112"/>
      <c r="F115" s="25"/>
      <c r="G115" s="25"/>
      <c r="H115" s="25"/>
      <c r="I115" s="24"/>
      <c r="J115" s="24"/>
      <c r="K115" s="24"/>
      <c r="L115" s="24"/>
      <c r="M115" s="23"/>
      <c r="N115" s="22"/>
      <c r="O115" s="22"/>
      <c r="P115" s="22"/>
      <c r="Q115" s="21"/>
      <c r="R115" s="21"/>
      <c r="S115" s="20"/>
      <c r="T115" s="19"/>
      <c r="U115" s="19"/>
      <c r="V115" s="18"/>
      <c r="X115" s="10"/>
      <c r="Y115" s="17"/>
      <c r="Z115" s="17"/>
      <c r="AA115" s="17"/>
      <c r="AB115" s="17"/>
      <c r="AC115" s="17"/>
      <c r="AD115" s="17"/>
      <c r="AE115" s="17"/>
      <c r="AF115" s="17"/>
      <c r="AG115" s="17"/>
      <c r="AH115" s="16"/>
      <c r="AI115" s="15"/>
      <c r="AJ115" s="15"/>
      <c r="AK115" s="15"/>
      <c r="AL115" s="15"/>
      <c r="AM115" s="14"/>
      <c r="AN115" s="13"/>
      <c r="AR115" s="12"/>
      <c r="AS115" s="12"/>
      <c r="AT115" s="12"/>
      <c r="AU115" s="12"/>
      <c r="AV115" s="12"/>
      <c r="AW115" s="12"/>
      <c r="AZ115" s="11"/>
      <c r="BB115" s="10"/>
    </row>
    <row r="116" spans="10:57" ht="15"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120"/>
      <c r="AC116" s="120"/>
      <c r="AD116" s="8"/>
      <c r="AE116" s="8"/>
      <c r="AF116" s="8"/>
      <c r="AG116" s="8"/>
      <c r="AH116" s="8"/>
      <c r="AI116" s="8"/>
      <c r="AJ116" s="8"/>
      <c r="AK116" s="8"/>
      <c r="AL116" s="8"/>
      <c r="AM116" s="7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E116" s="6"/>
    </row>
    <row r="117" spans="10:54" ht="15"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120"/>
      <c r="AC117" s="120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</row>
    <row r="119" spans="49:50" ht="12.75">
      <c r="AW119" s="6"/>
      <c r="AX119" s="6"/>
    </row>
  </sheetData>
  <sheetProtection/>
  <mergeCells count="1525">
    <mergeCell ref="N114:Q114"/>
    <mergeCell ref="V114:Y114"/>
    <mergeCell ref="AS114:AW114"/>
    <mergeCell ref="BC114:BE114"/>
    <mergeCell ref="BB111:BC111"/>
    <mergeCell ref="BD111:BE111"/>
    <mergeCell ref="AP112:AQ112"/>
    <mergeCell ref="AR112:AS112"/>
    <mergeCell ref="AT112:AW112"/>
    <mergeCell ref="AX112:AY112"/>
    <mergeCell ref="AZ112:BA112"/>
    <mergeCell ref="AZ110:BA110"/>
    <mergeCell ref="BB110:BC110"/>
    <mergeCell ref="BD110:BE110"/>
    <mergeCell ref="AF111:AO111"/>
    <mergeCell ref="AP111:AQ111"/>
    <mergeCell ref="AR111:AS111"/>
    <mergeCell ref="AT111:AU111"/>
    <mergeCell ref="AV111:AW111"/>
    <mergeCell ref="AX111:AY111"/>
    <mergeCell ref="AZ111:BA111"/>
    <mergeCell ref="AF110:AO110"/>
    <mergeCell ref="AP110:AQ110"/>
    <mergeCell ref="AR110:AS110"/>
    <mergeCell ref="AT110:AU110"/>
    <mergeCell ref="AV110:AW110"/>
    <mergeCell ref="AX110:AY110"/>
    <mergeCell ref="BD108:BE108"/>
    <mergeCell ref="AF109:AO109"/>
    <mergeCell ref="AP109:AQ109"/>
    <mergeCell ref="AR109:AS109"/>
    <mergeCell ref="AT109:AU109"/>
    <mergeCell ref="AV109:AW109"/>
    <mergeCell ref="AX109:AY109"/>
    <mergeCell ref="AZ109:BA109"/>
    <mergeCell ref="BB109:BC109"/>
    <mergeCell ref="BD109:BE109"/>
    <mergeCell ref="BB107:BC107"/>
    <mergeCell ref="BD107:BE107"/>
    <mergeCell ref="AF108:AO108"/>
    <mergeCell ref="AP108:AQ108"/>
    <mergeCell ref="AR108:AS108"/>
    <mergeCell ref="AT108:AU108"/>
    <mergeCell ref="AV108:AW108"/>
    <mergeCell ref="AX108:AY108"/>
    <mergeCell ref="AZ108:BA108"/>
    <mergeCell ref="BB108:BC108"/>
    <mergeCell ref="AP107:AQ107"/>
    <mergeCell ref="AR107:AS107"/>
    <mergeCell ref="AT107:AU107"/>
    <mergeCell ref="AV107:AW107"/>
    <mergeCell ref="AX107:AY107"/>
    <mergeCell ref="AZ107:BA107"/>
    <mergeCell ref="AD107:AE107"/>
    <mergeCell ref="AF107:AG107"/>
    <mergeCell ref="AH107:AI107"/>
    <mergeCell ref="AJ107:AK107"/>
    <mergeCell ref="AL107:AM107"/>
    <mergeCell ref="AN107:AO107"/>
    <mergeCell ref="C107:S107"/>
    <mergeCell ref="T107:U107"/>
    <mergeCell ref="V107:W107"/>
    <mergeCell ref="X107:Y107"/>
    <mergeCell ref="Z107:AA107"/>
    <mergeCell ref="AB107:AC107"/>
    <mergeCell ref="AT106:AU106"/>
    <mergeCell ref="AV106:AW106"/>
    <mergeCell ref="AX106:AY106"/>
    <mergeCell ref="AZ106:BA106"/>
    <mergeCell ref="BB106:BC106"/>
    <mergeCell ref="BD106:BE106"/>
    <mergeCell ref="AH106:AI106"/>
    <mergeCell ref="AJ106:AK106"/>
    <mergeCell ref="AL106:AM106"/>
    <mergeCell ref="AN106:AO106"/>
    <mergeCell ref="AP106:AQ106"/>
    <mergeCell ref="AR106:AS106"/>
    <mergeCell ref="BB105:BC105"/>
    <mergeCell ref="BD105:BE105"/>
    <mergeCell ref="C106:S106"/>
    <mergeCell ref="T106:U106"/>
    <mergeCell ref="V106:W106"/>
    <mergeCell ref="X106:Y106"/>
    <mergeCell ref="Z106:AA106"/>
    <mergeCell ref="AB106:AC106"/>
    <mergeCell ref="AD106:AE106"/>
    <mergeCell ref="AF106:AG106"/>
    <mergeCell ref="AP105:AQ105"/>
    <mergeCell ref="AR105:AS105"/>
    <mergeCell ref="AT105:AU105"/>
    <mergeCell ref="AV105:AW105"/>
    <mergeCell ref="AX105:AY105"/>
    <mergeCell ref="AZ105:BA105"/>
    <mergeCell ref="AD105:AE105"/>
    <mergeCell ref="AF105:AG105"/>
    <mergeCell ref="AH105:AI105"/>
    <mergeCell ref="AJ105:AK105"/>
    <mergeCell ref="AL105:AM105"/>
    <mergeCell ref="AN105:AO105"/>
    <mergeCell ref="C105:S105"/>
    <mergeCell ref="T105:U105"/>
    <mergeCell ref="V105:W105"/>
    <mergeCell ref="X105:Y105"/>
    <mergeCell ref="Z105:AA105"/>
    <mergeCell ref="AB105:AC105"/>
    <mergeCell ref="AT104:AU104"/>
    <mergeCell ref="AV104:AW104"/>
    <mergeCell ref="AX104:AY104"/>
    <mergeCell ref="AZ104:BA104"/>
    <mergeCell ref="BB104:BC104"/>
    <mergeCell ref="BD104:BE104"/>
    <mergeCell ref="AH104:AI104"/>
    <mergeCell ref="AJ104:AK104"/>
    <mergeCell ref="AL104:AM104"/>
    <mergeCell ref="AN104:AO104"/>
    <mergeCell ref="AP104:AQ104"/>
    <mergeCell ref="AR104:AS104"/>
    <mergeCell ref="BD103:BE103"/>
    <mergeCell ref="C104:E104"/>
    <mergeCell ref="F104:S104"/>
    <mergeCell ref="T104:U104"/>
    <mergeCell ref="V104:W104"/>
    <mergeCell ref="X104:Y104"/>
    <mergeCell ref="Z104:AA104"/>
    <mergeCell ref="AB104:AC104"/>
    <mergeCell ref="AD104:AE104"/>
    <mergeCell ref="AF104:AG104"/>
    <mergeCell ref="AR103:AS103"/>
    <mergeCell ref="AT103:AU103"/>
    <mergeCell ref="AV103:AW103"/>
    <mergeCell ref="AX103:AY103"/>
    <mergeCell ref="AZ103:BA103"/>
    <mergeCell ref="BB103:BC103"/>
    <mergeCell ref="AF103:AG103"/>
    <mergeCell ref="AH103:AI103"/>
    <mergeCell ref="AJ103:AK103"/>
    <mergeCell ref="AL103:AM103"/>
    <mergeCell ref="AN103:AO103"/>
    <mergeCell ref="AP103:AQ103"/>
    <mergeCell ref="BB102:BC102"/>
    <mergeCell ref="BD102:BE102"/>
    <mergeCell ref="C103:E103"/>
    <mergeCell ref="F103:S103"/>
    <mergeCell ref="T103:U103"/>
    <mergeCell ref="V103:W103"/>
    <mergeCell ref="X103:Y103"/>
    <mergeCell ref="Z103:AA103"/>
    <mergeCell ref="AB103:AC103"/>
    <mergeCell ref="AD103:AE103"/>
    <mergeCell ref="AP102:AQ102"/>
    <mergeCell ref="AR102:AS102"/>
    <mergeCell ref="AT102:AU102"/>
    <mergeCell ref="AV102:AW102"/>
    <mergeCell ref="AX102:AY102"/>
    <mergeCell ref="AZ102:BA102"/>
    <mergeCell ref="AD102:AE102"/>
    <mergeCell ref="AF102:AG102"/>
    <mergeCell ref="AH102:AI102"/>
    <mergeCell ref="AJ102:AK102"/>
    <mergeCell ref="AL102:AM102"/>
    <mergeCell ref="AN102:AO102"/>
    <mergeCell ref="AZ101:BA101"/>
    <mergeCell ref="BB101:BC101"/>
    <mergeCell ref="BD101:BE101"/>
    <mergeCell ref="C102:E102"/>
    <mergeCell ref="F102:S102"/>
    <mergeCell ref="T102:U102"/>
    <mergeCell ref="V102:W102"/>
    <mergeCell ref="X102:Y102"/>
    <mergeCell ref="Z102:AA102"/>
    <mergeCell ref="AB102:AC102"/>
    <mergeCell ref="AN101:AO101"/>
    <mergeCell ref="AP101:AQ101"/>
    <mergeCell ref="AR101:AS101"/>
    <mergeCell ref="AT101:AU101"/>
    <mergeCell ref="AV101:AW101"/>
    <mergeCell ref="AX101:AY101"/>
    <mergeCell ref="AB101:AC101"/>
    <mergeCell ref="AD101:AE101"/>
    <mergeCell ref="AF101:AG101"/>
    <mergeCell ref="AH101:AI101"/>
    <mergeCell ref="AJ101:AK101"/>
    <mergeCell ref="AL101:AM101"/>
    <mergeCell ref="C101:E101"/>
    <mergeCell ref="F101:S101"/>
    <mergeCell ref="T101:U101"/>
    <mergeCell ref="V101:W101"/>
    <mergeCell ref="X101:Y101"/>
    <mergeCell ref="Z101:AA101"/>
    <mergeCell ref="AT100:AU100"/>
    <mergeCell ref="AV100:AW100"/>
    <mergeCell ref="AX100:AY100"/>
    <mergeCell ref="AZ100:BA100"/>
    <mergeCell ref="BB100:BC100"/>
    <mergeCell ref="BD100:BE100"/>
    <mergeCell ref="AH100:AI100"/>
    <mergeCell ref="AJ100:AK100"/>
    <mergeCell ref="AL100:AM100"/>
    <mergeCell ref="AN100:AO100"/>
    <mergeCell ref="AP100:AQ100"/>
    <mergeCell ref="AR100:AS100"/>
    <mergeCell ref="BD99:BE99"/>
    <mergeCell ref="C100:E100"/>
    <mergeCell ref="F100:S100"/>
    <mergeCell ref="T100:U100"/>
    <mergeCell ref="V100:W100"/>
    <mergeCell ref="X100:Y100"/>
    <mergeCell ref="Z100:AA100"/>
    <mergeCell ref="AB100:AC100"/>
    <mergeCell ref="AD100:AE100"/>
    <mergeCell ref="AF100:AG100"/>
    <mergeCell ref="AR99:AS99"/>
    <mergeCell ref="AT99:AU99"/>
    <mergeCell ref="AV99:AW99"/>
    <mergeCell ref="AX99:AY99"/>
    <mergeCell ref="AZ99:BA99"/>
    <mergeCell ref="BB99:BC99"/>
    <mergeCell ref="AF99:AG99"/>
    <mergeCell ref="AH99:AI99"/>
    <mergeCell ref="AJ99:AK99"/>
    <mergeCell ref="AL99:AM99"/>
    <mergeCell ref="AN99:AO99"/>
    <mergeCell ref="AP99:AQ99"/>
    <mergeCell ref="BB98:BC98"/>
    <mergeCell ref="BD98:BE98"/>
    <mergeCell ref="C99:E99"/>
    <mergeCell ref="F99:S99"/>
    <mergeCell ref="T99:U99"/>
    <mergeCell ref="V99:W99"/>
    <mergeCell ref="X99:Y99"/>
    <mergeCell ref="Z99:AA99"/>
    <mergeCell ref="AB99:AC99"/>
    <mergeCell ref="AD99:AE99"/>
    <mergeCell ref="AP98:AQ98"/>
    <mergeCell ref="AR98:AS98"/>
    <mergeCell ref="AT98:AU98"/>
    <mergeCell ref="AV98:AW98"/>
    <mergeCell ref="AX98:AY98"/>
    <mergeCell ref="AZ98:BA98"/>
    <mergeCell ref="AD98:AE98"/>
    <mergeCell ref="AF98:AG98"/>
    <mergeCell ref="AH98:AI98"/>
    <mergeCell ref="AJ98:AK98"/>
    <mergeCell ref="AL98:AM98"/>
    <mergeCell ref="AN98:AO98"/>
    <mergeCell ref="AZ97:BA97"/>
    <mergeCell ref="BB97:BC97"/>
    <mergeCell ref="BD97:BE97"/>
    <mergeCell ref="C98:E98"/>
    <mergeCell ref="F98:S98"/>
    <mergeCell ref="T98:U98"/>
    <mergeCell ref="V98:W98"/>
    <mergeCell ref="X98:Y98"/>
    <mergeCell ref="Z98:AA98"/>
    <mergeCell ref="AB98:AC98"/>
    <mergeCell ref="AN97:AO97"/>
    <mergeCell ref="AP97:AQ97"/>
    <mergeCell ref="AR97:AS97"/>
    <mergeCell ref="AT97:AU97"/>
    <mergeCell ref="AV97:AW97"/>
    <mergeCell ref="AX97:AY97"/>
    <mergeCell ref="AB97:AC97"/>
    <mergeCell ref="AD97:AE97"/>
    <mergeCell ref="AF97:AG97"/>
    <mergeCell ref="AH97:AI97"/>
    <mergeCell ref="AJ97:AK97"/>
    <mergeCell ref="AL97:AM97"/>
    <mergeCell ref="C97:E97"/>
    <mergeCell ref="F97:S97"/>
    <mergeCell ref="T97:U97"/>
    <mergeCell ref="V97:W97"/>
    <mergeCell ref="X97:Y97"/>
    <mergeCell ref="Z97:AA97"/>
    <mergeCell ref="AT96:AU96"/>
    <mergeCell ref="AV96:AW96"/>
    <mergeCell ref="AX96:AY96"/>
    <mergeCell ref="AZ96:BA96"/>
    <mergeCell ref="BB96:BC96"/>
    <mergeCell ref="BD96:BE96"/>
    <mergeCell ref="AH96:AI96"/>
    <mergeCell ref="AJ96:AK96"/>
    <mergeCell ref="AL96:AM96"/>
    <mergeCell ref="AN96:AO96"/>
    <mergeCell ref="AP96:AQ96"/>
    <mergeCell ref="AR96:AS96"/>
    <mergeCell ref="BD95:BE95"/>
    <mergeCell ref="C96:E96"/>
    <mergeCell ref="F96:S96"/>
    <mergeCell ref="T96:U96"/>
    <mergeCell ref="V96:W96"/>
    <mergeCell ref="X96:Y96"/>
    <mergeCell ref="Z96:AA96"/>
    <mergeCell ref="AB96:AC96"/>
    <mergeCell ref="AD96:AE96"/>
    <mergeCell ref="AF96:AG96"/>
    <mergeCell ref="AR95:AS95"/>
    <mergeCell ref="AT95:AU95"/>
    <mergeCell ref="AV95:AW95"/>
    <mergeCell ref="AX95:AY95"/>
    <mergeCell ref="AZ95:BA95"/>
    <mergeCell ref="BB95:BC95"/>
    <mergeCell ref="AF95:AG95"/>
    <mergeCell ref="AH95:AI95"/>
    <mergeCell ref="AJ95:AK95"/>
    <mergeCell ref="AL95:AM95"/>
    <mergeCell ref="AN95:AO95"/>
    <mergeCell ref="AP95:AQ95"/>
    <mergeCell ref="BB94:BC94"/>
    <mergeCell ref="BD94:BE94"/>
    <mergeCell ref="C95:E95"/>
    <mergeCell ref="F95:S95"/>
    <mergeCell ref="T95:U95"/>
    <mergeCell ref="V95:W95"/>
    <mergeCell ref="X95:Y95"/>
    <mergeCell ref="Z95:AA95"/>
    <mergeCell ref="AB95:AC95"/>
    <mergeCell ref="AD95:AE95"/>
    <mergeCell ref="AP94:AQ94"/>
    <mergeCell ref="AR94:AS94"/>
    <mergeCell ref="AT94:AU94"/>
    <mergeCell ref="AV94:AW94"/>
    <mergeCell ref="AX94:AY94"/>
    <mergeCell ref="AZ94:BA94"/>
    <mergeCell ref="AD94:AE94"/>
    <mergeCell ref="AF94:AG94"/>
    <mergeCell ref="AH94:AI94"/>
    <mergeCell ref="AJ94:AK94"/>
    <mergeCell ref="AL94:AM94"/>
    <mergeCell ref="AN94:AO94"/>
    <mergeCell ref="AZ93:BA93"/>
    <mergeCell ref="BB93:BC93"/>
    <mergeCell ref="BD93:BE93"/>
    <mergeCell ref="C94:E94"/>
    <mergeCell ref="F94:S94"/>
    <mergeCell ref="T94:U94"/>
    <mergeCell ref="V94:W94"/>
    <mergeCell ref="X94:Y94"/>
    <mergeCell ref="Z94:AA94"/>
    <mergeCell ref="AB94:AC94"/>
    <mergeCell ref="AN93:AO93"/>
    <mergeCell ref="AP93:AQ93"/>
    <mergeCell ref="AR93:AS93"/>
    <mergeCell ref="AT93:AU93"/>
    <mergeCell ref="AV93:AW93"/>
    <mergeCell ref="AX93:AY93"/>
    <mergeCell ref="AB93:AC93"/>
    <mergeCell ref="AD93:AE93"/>
    <mergeCell ref="AF93:AG93"/>
    <mergeCell ref="AH93:AI93"/>
    <mergeCell ref="AJ93:AK93"/>
    <mergeCell ref="AL93:AM93"/>
    <mergeCell ref="C93:E93"/>
    <mergeCell ref="F93:S93"/>
    <mergeCell ref="T93:U93"/>
    <mergeCell ref="V93:W93"/>
    <mergeCell ref="X93:Y93"/>
    <mergeCell ref="Z93:AA93"/>
    <mergeCell ref="AT92:AU92"/>
    <mergeCell ref="AV92:AW92"/>
    <mergeCell ref="AX92:AY92"/>
    <mergeCell ref="AZ92:BA92"/>
    <mergeCell ref="BB92:BC92"/>
    <mergeCell ref="BD92:BE92"/>
    <mergeCell ref="AH92:AI92"/>
    <mergeCell ref="AJ92:AK92"/>
    <mergeCell ref="AL92:AM92"/>
    <mergeCell ref="AN92:AO92"/>
    <mergeCell ref="AP92:AQ92"/>
    <mergeCell ref="AR92:AS92"/>
    <mergeCell ref="BD91:BE91"/>
    <mergeCell ref="C92:E92"/>
    <mergeCell ref="F92:S92"/>
    <mergeCell ref="T92:U92"/>
    <mergeCell ref="V92:W92"/>
    <mergeCell ref="X92:Y92"/>
    <mergeCell ref="Z92:AA92"/>
    <mergeCell ref="AB92:AC92"/>
    <mergeCell ref="AD92:AE92"/>
    <mergeCell ref="AF92:AG92"/>
    <mergeCell ref="AR91:AS91"/>
    <mergeCell ref="AT91:AU91"/>
    <mergeCell ref="AV91:AW91"/>
    <mergeCell ref="AX91:AY91"/>
    <mergeCell ref="AZ91:BA91"/>
    <mergeCell ref="BB91:BC91"/>
    <mergeCell ref="AF91:AG91"/>
    <mergeCell ref="AH91:AI91"/>
    <mergeCell ref="AJ91:AK91"/>
    <mergeCell ref="AL91:AM91"/>
    <mergeCell ref="AN91:AO91"/>
    <mergeCell ref="AP91:AQ91"/>
    <mergeCell ref="BD89:BE89"/>
    <mergeCell ref="C90:BE90"/>
    <mergeCell ref="C91:E91"/>
    <mergeCell ref="F91:S91"/>
    <mergeCell ref="T91:U91"/>
    <mergeCell ref="V91:W91"/>
    <mergeCell ref="X91:Y91"/>
    <mergeCell ref="Z91:AA91"/>
    <mergeCell ref="AB91:AC91"/>
    <mergeCell ref="AD91:AE91"/>
    <mergeCell ref="AR89:AS89"/>
    <mergeCell ref="AT89:AU89"/>
    <mergeCell ref="AV89:AW89"/>
    <mergeCell ref="AX89:AY89"/>
    <mergeCell ref="AZ89:BA89"/>
    <mergeCell ref="BB89:BC89"/>
    <mergeCell ref="AF89:AG89"/>
    <mergeCell ref="AH89:AI89"/>
    <mergeCell ref="AJ89:AK89"/>
    <mergeCell ref="AL89:AM89"/>
    <mergeCell ref="AN89:AO89"/>
    <mergeCell ref="AP89:AQ89"/>
    <mergeCell ref="AZ88:BA88"/>
    <mergeCell ref="BB88:BC88"/>
    <mergeCell ref="BD88:BE88"/>
    <mergeCell ref="C89:S89"/>
    <mergeCell ref="T89:U89"/>
    <mergeCell ref="V89:W89"/>
    <mergeCell ref="X89:Y89"/>
    <mergeCell ref="Z89:AA89"/>
    <mergeCell ref="AB89:AC89"/>
    <mergeCell ref="AD89:AE89"/>
    <mergeCell ref="AN88:AO88"/>
    <mergeCell ref="AP88:AQ88"/>
    <mergeCell ref="AR88:AS88"/>
    <mergeCell ref="AT88:AU88"/>
    <mergeCell ref="AV88:AW88"/>
    <mergeCell ref="AX88:AY88"/>
    <mergeCell ref="AB88:AC88"/>
    <mergeCell ref="AD88:AE88"/>
    <mergeCell ref="AF88:AG88"/>
    <mergeCell ref="AH88:AI88"/>
    <mergeCell ref="AJ88:AK88"/>
    <mergeCell ref="AL88:AM88"/>
    <mergeCell ref="C88:E88"/>
    <mergeCell ref="F88:S88"/>
    <mergeCell ref="T88:U88"/>
    <mergeCell ref="V88:W88"/>
    <mergeCell ref="X88:Y88"/>
    <mergeCell ref="Z88:AA88"/>
    <mergeCell ref="AT87:AU87"/>
    <mergeCell ref="AV87:AW87"/>
    <mergeCell ref="AX87:AY87"/>
    <mergeCell ref="AZ87:BA87"/>
    <mergeCell ref="BB87:BC87"/>
    <mergeCell ref="BD87:BE87"/>
    <mergeCell ref="AH87:AI87"/>
    <mergeCell ref="AJ87:AK87"/>
    <mergeCell ref="AL87:AM87"/>
    <mergeCell ref="AN87:AO87"/>
    <mergeCell ref="AP87:AQ87"/>
    <mergeCell ref="AR87:AS87"/>
    <mergeCell ref="C86:BE86"/>
    <mergeCell ref="C87:E87"/>
    <mergeCell ref="F87:S87"/>
    <mergeCell ref="T87:U87"/>
    <mergeCell ref="V87:W87"/>
    <mergeCell ref="X87:Y87"/>
    <mergeCell ref="Z87:AA87"/>
    <mergeCell ref="AB87:AC87"/>
    <mergeCell ref="AD87:AE87"/>
    <mergeCell ref="AF87:AG87"/>
    <mergeCell ref="AV84:AW84"/>
    <mergeCell ref="AX84:AY84"/>
    <mergeCell ref="AZ84:BA84"/>
    <mergeCell ref="BB84:BC84"/>
    <mergeCell ref="BD84:BE84"/>
    <mergeCell ref="C85:BE85"/>
    <mergeCell ref="AJ84:AK84"/>
    <mergeCell ref="AL84:AM84"/>
    <mergeCell ref="AN84:AO84"/>
    <mergeCell ref="AP84:AQ84"/>
    <mergeCell ref="AR84:AS84"/>
    <mergeCell ref="AT84:AU84"/>
    <mergeCell ref="BD83:BE83"/>
    <mergeCell ref="C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R83:AS83"/>
    <mergeCell ref="AT83:AU83"/>
    <mergeCell ref="AV83:AW83"/>
    <mergeCell ref="AX83:AY83"/>
    <mergeCell ref="AZ83:BA83"/>
    <mergeCell ref="BB83:BC83"/>
    <mergeCell ref="AF83:AG83"/>
    <mergeCell ref="AH83:AI83"/>
    <mergeCell ref="AJ83:AK83"/>
    <mergeCell ref="AL83:AM83"/>
    <mergeCell ref="AN83:AO83"/>
    <mergeCell ref="AP83:AQ83"/>
    <mergeCell ref="AZ82:BA82"/>
    <mergeCell ref="BB82:BC82"/>
    <mergeCell ref="BD82:BE82"/>
    <mergeCell ref="C83:S83"/>
    <mergeCell ref="T83:U83"/>
    <mergeCell ref="V83:W83"/>
    <mergeCell ref="X83:Y83"/>
    <mergeCell ref="Z83:AA83"/>
    <mergeCell ref="AB83:AC83"/>
    <mergeCell ref="AD83:AE83"/>
    <mergeCell ref="AN82:AO82"/>
    <mergeCell ref="AP82:AQ82"/>
    <mergeCell ref="AR82:AS82"/>
    <mergeCell ref="AT82:AU82"/>
    <mergeCell ref="AV82:AW82"/>
    <mergeCell ref="AX82:AY82"/>
    <mergeCell ref="AB82:AC82"/>
    <mergeCell ref="AD82:AE82"/>
    <mergeCell ref="AF82:AG82"/>
    <mergeCell ref="AH82:AI82"/>
    <mergeCell ref="AJ82:AK82"/>
    <mergeCell ref="AL82:AM82"/>
    <mergeCell ref="C82:E82"/>
    <mergeCell ref="F82:S82"/>
    <mergeCell ref="T82:U82"/>
    <mergeCell ref="V82:W82"/>
    <mergeCell ref="X82:Y82"/>
    <mergeCell ref="Z82:AA82"/>
    <mergeCell ref="AT81:AU81"/>
    <mergeCell ref="AV81:AW81"/>
    <mergeCell ref="AX81:AY81"/>
    <mergeCell ref="AZ81:BA81"/>
    <mergeCell ref="BB81:BC81"/>
    <mergeCell ref="BD81:BE81"/>
    <mergeCell ref="AH81:AI81"/>
    <mergeCell ref="AJ81:AK81"/>
    <mergeCell ref="AL81:AM81"/>
    <mergeCell ref="AN81:AO81"/>
    <mergeCell ref="AP81:AQ81"/>
    <mergeCell ref="AR81:AS81"/>
    <mergeCell ref="BD80:BE80"/>
    <mergeCell ref="C81:E81"/>
    <mergeCell ref="F81:S81"/>
    <mergeCell ref="T81:U81"/>
    <mergeCell ref="V81:W81"/>
    <mergeCell ref="X81:Y81"/>
    <mergeCell ref="Z81:AA81"/>
    <mergeCell ref="AB81:AC81"/>
    <mergeCell ref="AD81:AE81"/>
    <mergeCell ref="AF81:AG81"/>
    <mergeCell ref="AR80:AS80"/>
    <mergeCell ref="AT80:AU80"/>
    <mergeCell ref="AV80:AW80"/>
    <mergeCell ref="AX80:AY80"/>
    <mergeCell ref="AZ80:BA80"/>
    <mergeCell ref="BB80:BC80"/>
    <mergeCell ref="AF80:AG80"/>
    <mergeCell ref="AH80:AI80"/>
    <mergeCell ref="AJ80:AK80"/>
    <mergeCell ref="AL80:AM80"/>
    <mergeCell ref="AN80:AO80"/>
    <mergeCell ref="AP80:AQ80"/>
    <mergeCell ref="BB79:BC79"/>
    <mergeCell ref="BD79:BE79"/>
    <mergeCell ref="C80:E80"/>
    <mergeCell ref="F80:S80"/>
    <mergeCell ref="T80:U80"/>
    <mergeCell ref="V80:W80"/>
    <mergeCell ref="X80:Y80"/>
    <mergeCell ref="Z80:AA80"/>
    <mergeCell ref="AB80:AC80"/>
    <mergeCell ref="AD80:AE80"/>
    <mergeCell ref="AP79:AQ79"/>
    <mergeCell ref="AR79:AS79"/>
    <mergeCell ref="AT79:AU79"/>
    <mergeCell ref="AV79:AW79"/>
    <mergeCell ref="AX79:AY79"/>
    <mergeCell ref="AZ79:BA79"/>
    <mergeCell ref="AD79:AE79"/>
    <mergeCell ref="AF79:AG79"/>
    <mergeCell ref="AH79:AI79"/>
    <mergeCell ref="AJ79:AK79"/>
    <mergeCell ref="AL79:AM79"/>
    <mergeCell ref="AN79:AO79"/>
    <mergeCell ref="AZ78:BA78"/>
    <mergeCell ref="BB78:BC78"/>
    <mergeCell ref="BD78:BE78"/>
    <mergeCell ref="C79:E79"/>
    <mergeCell ref="F79:S79"/>
    <mergeCell ref="T79:U79"/>
    <mergeCell ref="V79:W79"/>
    <mergeCell ref="X79:Y79"/>
    <mergeCell ref="Z79:AA79"/>
    <mergeCell ref="AB79:AC79"/>
    <mergeCell ref="AN78:AO78"/>
    <mergeCell ref="AP78:AQ78"/>
    <mergeCell ref="AR78:AS78"/>
    <mergeCell ref="AT78:AU78"/>
    <mergeCell ref="AV78:AW78"/>
    <mergeCell ref="AX78:AY78"/>
    <mergeCell ref="AB78:AC78"/>
    <mergeCell ref="AD78:AE78"/>
    <mergeCell ref="AF78:AG78"/>
    <mergeCell ref="AH78:AI78"/>
    <mergeCell ref="AJ78:AK78"/>
    <mergeCell ref="AL78:AM78"/>
    <mergeCell ref="C78:E78"/>
    <mergeCell ref="F78:S78"/>
    <mergeCell ref="T78:U78"/>
    <mergeCell ref="V78:W78"/>
    <mergeCell ref="X78:Y78"/>
    <mergeCell ref="Z78:AA78"/>
    <mergeCell ref="AT77:AU77"/>
    <mergeCell ref="AV77:AW77"/>
    <mergeCell ref="AX77:AY77"/>
    <mergeCell ref="AZ77:BA77"/>
    <mergeCell ref="BB77:BC77"/>
    <mergeCell ref="BD77:BE77"/>
    <mergeCell ref="AH77:AI77"/>
    <mergeCell ref="AJ77:AK77"/>
    <mergeCell ref="AL77:AM77"/>
    <mergeCell ref="AN77:AO77"/>
    <mergeCell ref="AP77:AQ77"/>
    <mergeCell ref="AR77:AS77"/>
    <mergeCell ref="BD76:BE76"/>
    <mergeCell ref="C77:E77"/>
    <mergeCell ref="F77:S77"/>
    <mergeCell ref="T77:U77"/>
    <mergeCell ref="V77:W77"/>
    <mergeCell ref="X77:Y77"/>
    <mergeCell ref="Z77:AA77"/>
    <mergeCell ref="AB77:AC77"/>
    <mergeCell ref="AD77:AE77"/>
    <mergeCell ref="AF77:AG77"/>
    <mergeCell ref="AR76:AS76"/>
    <mergeCell ref="AT76:AU76"/>
    <mergeCell ref="AV76:AW76"/>
    <mergeCell ref="AX76:AY76"/>
    <mergeCell ref="AZ76:BA76"/>
    <mergeCell ref="BB76:BC76"/>
    <mergeCell ref="AF76:AG76"/>
    <mergeCell ref="AH76:AI76"/>
    <mergeCell ref="AJ76:AK76"/>
    <mergeCell ref="AL76:AM76"/>
    <mergeCell ref="AN76:AO76"/>
    <mergeCell ref="AP76:AQ76"/>
    <mergeCell ref="BB75:BC75"/>
    <mergeCell ref="BD75:BE75"/>
    <mergeCell ref="C76:E76"/>
    <mergeCell ref="F76:S76"/>
    <mergeCell ref="T76:U76"/>
    <mergeCell ref="V76:W76"/>
    <mergeCell ref="X76:Y76"/>
    <mergeCell ref="Z76:AA76"/>
    <mergeCell ref="AB76:AC76"/>
    <mergeCell ref="AD76:AE76"/>
    <mergeCell ref="AP75:AQ75"/>
    <mergeCell ref="AR75:AS75"/>
    <mergeCell ref="AT75:AU75"/>
    <mergeCell ref="AV75:AW75"/>
    <mergeCell ref="AX75:AY75"/>
    <mergeCell ref="AZ75:BA75"/>
    <mergeCell ref="AD75:AE75"/>
    <mergeCell ref="AF75:AG75"/>
    <mergeCell ref="AH75:AI75"/>
    <mergeCell ref="AJ75:AK75"/>
    <mergeCell ref="AL75:AM75"/>
    <mergeCell ref="AN75:AO75"/>
    <mergeCell ref="AZ74:BA74"/>
    <mergeCell ref="BB74:BC74"/>
    <mergeCell ref="BD74:BE74"/>
    <mergeCell ref="C75:E75"/>
    <mergeCell ref="F75:S75"/>
    <mergeCell ref="T75:U75"/>
    <mergeCell ref="V75:W75"/>
    <mergeCell ref="X75:Y75"/>
    <mergeCell ref="Z75:AA75"/>
    <mergeCell ref="AB75:AC75"/>
    <mergeCell ref="AN74:AO74"/>
    <mergeCell ref="AP74:AQ74"/>
    <mergeCell ref="AR74:AS74"/>
    <mergeCell ref="AT74:AU74"/>
    <mergeCell ref="AV74:AW74"/>
    <mergeCell ref="AX74:AY74"/>
    <mergeCell ref="AB74:AC74"/>
    <mergeCell ref="AD74:AE74"/>
    <mergeCell ref="AF74:AG74"/>
    <mergeCell ref="AH74:AI74"/>
    <mergeCell ref="AJ74:AK74"/>
    <mergeCell ref="AL74:AM74"/>
    <mergeCell ref="C74:E74"/>
    <mergeCell ref="F74:S74"/>
    <mergeCell ref="T74:U74"/>
    <mergeCell ref="V74:W74"/>
    <mergeCell ref="X74:Y74"/>
    <mergeCell ref="Z74:AA74"/>
    <mergeCell ref="AT73:AU73"/>
    <mergeCell ref="AV73:AW73"/>
    <mergeCell ref="AX73:AY73"/>
    <mergeCell ref="AZ73:BA73"/>
    <mergeCell ref="BB73:BC73"/>
    <mergeCell ref="BD73:BE73"/>
    <mergeCell ref="AH73:AI73"/>
    <mergeCell ref="AJ73:AK73"/>
    <mergeCell ref="AL73:AM73"/>
    <mergeCell ref="AN73:AO73"/>
    <mergeCell ref="AP73:AQ73"/>
    <mergeCell ref="AR73:AS73"/>
    <mergeCell ref="BD72:BE72"/>
    <mergeCell ref="C73:E73"/>
    <mergeCell ref="F73:S73"/>
    <mergeCell ref="T73:U73"/>
    <mergeCell ref="V73:W73"/>
    <mergeCell ref="X73:Y73"/>
    <mergeCell ref="Z73:AA73"/>
    <mergeCell ref="AB73:AC73"/>
    <mergeCell ref="AD73:AE73"/>
    <mergeCell ref="AF73:AG73"/>
    <mergeCell ref="AR72:AS72"/>
    <mergeCell ref="AT72:AU72"/>
    <mergeCell ref="AV72:AW72"/>
    <mergeCell ref="AX72:AY72"/>
    <mergeCell ref="AZ72:BA72"/>
    <mergeCell ref="BB72:BC72"/>
    <mergeCell ref="AF72:AG72"/>
    <mergeCell ref="AH72:AI72"/>
    <mergeCell ref="AJ72:AK72"/>
    <mergeCell ref="AL72:AM72"/>
    <mergeCell ref="AN72:AO72"/>
    <mergeCell ref="AP72:AQ72"/>
    <mergeCell ref="BB71:BC71"/>
    <mergeCell ref="BD71:BE71"/>
    <mergeCell ref="C72:E72"/>
    <mergeCell ref="F72:S72"/>
    <mergeCell ref="T72:U72"/>
    <mergeCell ref="V72:W72"/>
    <mergeCell ref="X72:Y72"/>
    <mergeCell ref="Z72:AA72"/>
    <mergeCell ref="AB72:AC72"/>
    <mergeCell ref="AD72:AE72"/>
    <mergeCell ref="AP71:AQ71"/>
    <mergeCell ref="AR71:AS71"/>
    <mergeCell ref="AT71:AU71"/>
    <mergeCell ref="AV71:AW71"/>
    <mergeCell ref="AX71:AY71"/>
    <mergeCell ref="AZ71:BA71"/>
    <mergeCell ref="AD71:AE71"/>
    <mergeCell ref="AF71:AG71"/>
    <mergeCell ref="AH71:AI71"/>
    <mergeCell ref="AJ71:AK71"/>
    <mergeCell ref="AL71:AM71"/>
    <mergeCell ref="AN71:AO71"/>
    <mergeCell ref="AZ70:BA70"/>
    <mergeCell ref="BB70:BC70"/>
    <mergeCell ref="BD70:BE70"/>
    <mergeCell ref="C71:E71"/>
    <mergeCell ref="F71:S71"/>
    <mergeCell ref="T71:U71"/>
    <mergeCell ref="V71:W71"/>
    <mergeCell ref="X71:Y71"/>
    <mergeCell ref="Z71:AA71"/>
    <mergeCell ref="AB71:AC71"/>
    <mergeCell ref="AN70:AO70"/>
    <mergeCell ref="AP70:AQ70"/>
    <mergeCell ref="AR70:AS70"/>
    <mergeCell ref="AT70:AU70"/>
    <mergeCell ref="AV70:AW70"/>
    <mergeCell ref="AX70:AY70"/>
    <mergeCell ref="AB70:AC70"/>
    <mergeCell ref="AD70:AE70"/>
    <mergeCell ref="AF70:AG70"/>
    <mergeCell ref="AH70:AI70"/>
    <mergeCell ref="AJ70:AK70"/>
    <mergeCell ref="AL70:AM70"/>
    <mergeCell ref="C70:E70"/>
    <mergeCell ref="F70:S70"/>
    <mergeCell ref="T70:U70"/>
    <mergeCell ref="V70:W70"/>
    <mergeCell ref="X70:Y70"/>
    <mergeCell ref="Z70:AA70"/>
    <mergeCell ref="AT69:AU69"/>
    <mergeCell ref="AV69:AW69"/>
    <mergeCell ref="AX69:AY69"/>
    <mergeCell ref="AZ69:BA69"/>
    <mergeCell ref="BB69:BC69"/>
    <mergeCell ref="BD69:BE69"/>
    <mergeCell ref="AH69:AI69"/>
    <mergeCell ref="AJ69:AK69"/>
    <mergeCell ref="AL69:AM69"/>
    <mergeCell ref="AN69:AO69"/>
    <mergeCell ref="AP69:AQ69"/>
    <mergeCell ref="AR69:AS69"/>
    <mergeCell ref="BD68:BE68"/>
    <mergeCell ref="C69:E69"/>
    <mergeCell ref="F69:S69"/>
    <mergeCell ref="T69:U69"/>
    <mergeCell ref="V69:W69"/>
    <mergeCell ref="X69:Y69"/>
    <mergeCell ref="Z69:AA69"/>
    <mergeCell ref="AB69:AC69"/>
    <mergeCell ref="AD69:AE69"/>
    <mergeCell ref="AF69:AG69"/>
    <mergeCell ref="AR68:AS68"/>
    <mergeCell ref="AT68:AU68"/>
    <mergeCell ref="AV68:AW68"/>
    <mergeCell ref="AX68:AY68"/>
    <mergeCell ref="AZ68:BA68"/>
    <mergeCell ref="BB68:BC68"/>
    <mergeCell ref="AF68:AG68"/>
    <mergeCell ref="AH68:AI68"/>
    <mergeCell ref="AJ68:AK68"/>
    <mergeCell ref="AL68:AM68"/>
    <mergeCell ref="AN68:AO68"/>
    <mergeCell ref="AP68:AQ68"/>
    <mergeCell ref="BB67:BC67"/>
    <mergeCell ref="BD67:BE67"/>
    <mergeCell ref="C68:E68"/>
    <mergeCell ref="F68:S68"/>
    <mergeCell ref="T68:U68"/>
    <mergeCell ref="V68:W68"/>
    <mergeCell ref="X68:Y68"/>
    <mergeCell ref="Z68:AA68"/>
    <mergeCell ref="AB68:AC68"/>
    <mergeCell ref="AD68:AE68"/>
    <mergeCell ref="AP67:AQ67"/>
    <mergeCell ref="AR67:AS67"/>
    <mergeCell ref="AT67:AU67"/>
    <mergeCell ref="AV67:AW67"/>
    <mergeCell ref="AX67:AY67"/>
    <mergeCell ref="AZ67:BA67"/>
    <mergeCell ref="AD67:AE67"/>
    <mergeCell ref="AF67:AG67"/>
    <mergeCell ref="AH67:AI67"/>
    <mergeCell ref="AJ67:AK67"/>
    <mergeCell ref="AL67:AM67"/>
    <mergeCell ref="AN67:AO67"/>
    <mergeCell ref="AZ66:BA66"/>
    <mergeCell ref="BB66:BC66"/>
    <mergeCell ref="BD66:BE66"/>
    <mergeCell ref="C67:E67"/>
    <mergeCell ref="F67:S67"/>
    <mergeCell ref="T67:U67"/>
    <mergeCell ref="V67:W67"/>
    <mergeCell ref="X67:Y67"/>
    <mergeCell ref="Z67:AA67"/>
    <mergeCell ref="AB67:AC67"/>
    <mergeCell ref="AN66:AO66"/>
    <mergeCell ref="AP66:AQ66"/>
    <mergeCell ref="AR66:AS66"/>
    <mergeCell ref="AT66:AU66"/>
    <mergeCell ref="AV66:AW66"/>
    <mergeCell ref="AX66:AY66"/>
    <mergeCell ref="AB66:AC66"/>
    <mergeCell ref="AD66:AE66"/>
    <mergeCell ref="AF66:AG66"/>
    <mergeCell ref="AH66:AI66"/>
    <mergeCell ref="AJ66:AK66"/>
    <mergeCell ref="AL66:AM66"/>
    <mergeCell ref="C66:E66"/>
    <mergeCell ref="F66:S66"/>
    <mergeCell ref="T66:U66"/>
    <mergeCell ref="V66:W66"/>
    <mergeCell ref="X66:Y66"/>
    <mergeCell ref="Z66:AA66"/>
    <mergeCell ref="AT65:AU65"/>
    <mergeCell ref="AV65:AW65"/>
    <mergeCell ref="AX65:AY65"/>
    <mergeCell ref="AZ65:BA65"/>
    <mergeCell ref="BB65:BC65"/>
    <mergeCell ref="BD65:BE65"/>
    <mergeCell ref="AH65:AI65"/>
    <mergeCell ref="AJ65:AK65"/>
    <mergeCell ref="AL65:AM65"/>
    <mergeCell ref="AN65:AO65"/>
    <mergeCell ref="AP65:AQ65"/>
    <mergeCell ref="AR65:AS65"/>
    <mergeCell ref="BD64:BE64"/>
    <mergeCell ref="C65:E65"/>
    <mergeCell ref="F65:S65"/>
    <mergeCell ref="T65:U65"/>
    <mergeCell ref="V65:W65"/>
    <mergeCell ref="X65:Y65"/>
    <mergeCell ref="Z65:AA65"/>
    <mergeCell ref="AB65:AC65"/>
    <mergeCell ref="AD65:AE65"/>
    <mergeCell ref="AF65:AG65"/>
    <mergeCell ref="AR64:AS64"/>
    <mergeCell ref="AT64:AU64"/>
    <mergeCell ref="AV64:AW64"/>
    <mergeCell ref="AX64:AY64"/>
    <mergeCell ref="AZ64:BA64"/>
    <mergeCell ref="BB64:BC64"/>
    <mergeCell ref="AF64:AG64"/>
    <mergeCell ref="AH64:AI64"/>
    <mergeCell ref="AJ64:AK64"/>
    <mergeCell ref="AL64:AM64"/>
    <mergeCell ref="AN64:AO64"/>
    <mergeCell ref="AP64:AQ64"/>
    <mergeCell ref="BB63:BC63"/>
    <mergeCell ref="BD63:BE63"/>
    <mergeCell ref="C64:E64"/>
    <mergeCell ref="F64:S64"/>
    <mergeCell ref="T64:U64"/>
    <mergeCell ref="V64:W64"/>
    <mergeCell ref="X64:Y64"/>
    <mergeCell ref="Z64:AA64"/>
    <mergeCell ref="AB64:AC64"/>
    <mergeCell ref="AD64:AE64"/>
    <mergeCell ref="AP63:AQ63"/>
    <mergeCell ref="AR63:AS63"/>
    <mergeCell ref="AT63:AU63"/>
    <mergeCell ref="AV63:AW63"/>
    <mergeCell ref="AX63:AY63"/>
    <mergeCell ref="AZ63:BA63"/>
    <mergeCell ref="AD63:AE63"/>
    <mergeCell ref="AF63:AG63"/>
    <mergeCell ref="AH63:AI63"/>
    <mergeCell ref="AJ63:AK63"/>
    <mergeCell ref="AL63:AM63"/>
    <mergeCell ref="AN63:AO63"/>
    <mergeCell ref="AZ62:BA62"/>
    <mergeCell ref="BB62:BC62"/>
    <mergeCell ref="BD62:BE62"/>
    <mergeCell ref="C63:E63"/>
    <mergeCell ref="F63:S63"/>
    <mergeCell ref="T63:U63"/>
    <mergeCell ref="V63:W63"/>
    <mergeCell ref="X63:Y63"/>
    <mergeCell ref="Z63:AA63"/>
    <mergeCell ref="AB63:AC63"/>
    <mergeCell ref="AN62:AO62"/>
    <mergeCell ref="AP62:AQ62"/>
    <mergeCell ref="AR62:AS62"/>
    <mergeCell ref="AT62:AU62"/>
    <mergeCell ref="AV62:AW62"/>
    <mergeCell ref="AX62:AY62"/>
    <mergeCell ref="AB62:AC62"/>
    <mergeCell ref="AD62:AE62"/>
    <mergeCell ref="AF62:AG62"/>
    <mergeCell ref="AH62:AI62"/>
    <mergeCell ref="AJ62:AK62"/>
    <mergeCell ref="AL62:AM62"/>
    <mergeCell ref="C62:E62"/>
    <mergeCell ref="F62:S62"/>
    <mergeCell ref="T62:U62"/>
    <mergeCell ref="V62:W62"/>
    <mergeCell ref="X62:Y62"/>
    <mergeCell ref="Z62:AA62"/>
    <mergeCell ref="AT61:AU61"/>
    <mergeCell ref="AV61:AW61"/>
    <mergeCell ref="AX61:AY61"/>
    <mergeCell ref="AZ61:BA61"/>
    <mergeCell ref="BB61:BC61"/>
    <mergeCell ref="BD61:BE61"/>
    <mergeCell ref="AH61:AI61"/>
    <mergeCell ref="AJ61:AK61"/>
    <mergeCell ref="AL61:AM61"/>
    <mergeCell ref="AN61:AO61"/>
    <mergeCell ref="AP61:AQ61"/>
    <mergeCell ref="AR61:AS61"/>
    <mergeCell ref="BD60:BE60"/>
    <mergeCell ref="C61:E61"/>
    <mergeCell ref="F61:S61"/>
    <mergeCell ref="T61:U61"/>
    <mergeCell ref="V61:W61"/>
    <mergeCell ref="X61:Y61"/>
    <mergeCell ref="Z61:AA61"/>
    <mergeCell ref="AB61:AC61"/>
    <mergeCell ref="AD61:AE61"/>
    <mergeCell ref="AF61:AG61"/>
    <mergeCell ref="AR60:AS60"/>
    <mergeCell ref="AT60:AU60"/>
    <mergeCell ref="AV60:AW60"/>
    <mergeCell ref="AX60:AY60"/>
    <mergeCell ref="AZ60:BA60"/>
    <mergeCell ref="BB60:BC60"/>
    <mergeCell ref="AF60:AG60"/>
    <mergeCell ref="AH60:AI60"/>
    <mergeCell ref="AJ60:AK60"/>
    <mergeCell ref="AL60:AM60"/>
    <mergeCell ref="AN60:AO60"/>
    <mergeCell ref="AP60:AQ60"/>
    <mergeCell ref="BB59:BC59"/>
    <mergeCell ref="BD59:BE59"/>
    <mergeCell ref="C60:E60"/>
    <mergeCell ref="F60:S60"/>
    <mergeCell ref="T60:U60"/>
    <mergeCell ref="V60:W60"/>
    <mergeCell ref="X60:Y60"/>
    <mergeCell ref="Z60:AA60"/>
    <mergeCell ref="AB60:AC60"/>
    <mergeCell ref="AD60:AE60"/>
    <mergeCell ref="AP59:AQ59"/>
    <mergeCell ref="AR59:AS59"/>
    <mergeCell ref="AT59:AU59"/>
    <mergeCell ref="AV59:AW59"/>
    <mergeCell ref="AX59:AY59"/>
    <mergeCell ref="AZ59:BA59"/>
    <mergeCell ref="AD59:AE59"/>
    <mergeCell ref="AF59:AG59"/>
    <mergeCell ref="AH59:AI59"/>
    <mergeCell ref="AJ59:AK59"/>
    <mergeCell ref="AL59:AM59"/>
    <mergeCell ref="AN59:AO59"/>
    <mergeCell ref="AZ58:BA58"/>
    <mergeCell ref="BB58:BC58"/>
    <mergeCell ref="BD58:BE58"/>
    <mergeCell ref="C59:E59"/>
    <mergeCell ref="F59:S59"/>
    <mergeCell ref="T59:U59"/>
    <mergeCell ref="V59:W59"/>
    <mergeCell ref="X59:Y59"/>
    <mergeCell ref="Z59:AA59"/>
    <mergeCell ref="AB59:AC59"/>
    <mergeCell ref="AN58:AO58"/>
    <mergeCell ref="AP58:AQ58"/>
    <mergeCell ref="AR58:AS58"/>
    <mergeCell ref="AT58:AU58"/>
    <mergeCell ref="AV58:AW58"/>
    <mergeCell ref="AX58:AY58"/>
    <mergeCell ref="AB58:AC58"/>
    <mergeCell ref="AD58:AE58"/>
    <mergeCell ref="AF58:AG58"/>
    <mergeCell ref="AH58:AI58"/>
    <mergeCell ref="AJ58:AK58"/>
    <mergeCell ref="AL58:AM58"/>
    <mergeCell ref="C58:E58"/>
    <mergeCell ref="F58:S58"/>
    <mergeCell ref="T58:U58"/>
    <mergeCell ref="V58:W58"/>
    <mergeCell ref="X58:Y58"/>
    <mergeCell ref="Z58:AA58"/>
    <mergeCell ref="AV56:AW56"/>
    <mergeCell ref="AX56:AY56"/>
    <mergeCell ref="AZ56:BA56"/>
    <mergeCell ref="BB56:BC56"/>
    <mergeCell ref="BD56:BE56"/>
    <mergeCell ref="C57:BE57"/>
    <mergeCell ref="AJ56:AK56"/>
    <mergeCell ref="AL56:AM56"/>
    <mergeCell ref="AN56:AO56"/>
    <mergeCell ref="AP56:AQ56"/>
    <mergeCell ref="AR56:AS56"/>
    <mergeCell ref="AT56:AU56"/>
    <mergeCell ref="BD55:BE55"/>
    <mergeCell ref="C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R55:AS55"/>
    <mergeCell ref="AT55:AU55"/>
    <mergeCell ref="AV55:AW55"/>
    <mergeCell ref="AX55:AY55"/>
    <mergeCell ref="AZ55:BA55"/>
    <mergeCell ref="BB55:BC55"/>
    <mergeCell ref="AF55:AG55"/>
    <mergeCell ref="AH55:AI55"/>
    <mergeCell ref="AJ55:AK55"/>
    <mergeCell ref="AL55:AM55"/>
    <mergeCell ref="AN55:AO55"/>
    <mergeCell ref="AP55:AQ55"/>
    <mergeCell ref="BB54:BC54"/>
    <mergeCell ref="BD54:BE54"/>
    <mergeCell ref="C55:E55"/>
    <mergeCell ref="F55:S55"/>
    <mergeCell ref="T55:U55"/>
    <mergeCell ref="V55:W55"/>
    <mergeCell ref="X55:Y55"/>
    <mergeCell ref="Z55:AA55"/>
    <mergeCell ref="AB55:AC55"/>
    <mergeCell ref="AD55:AE55"/>
    <mergeCell ref="AP54:AQ54"/>
    <mergeCell ref="AR54:AS54"/>
    <mergeCell ref="AT54:AU54"/>
    <mergeCell ref="AV54:AW54"/>
    <mergeCell ref="AX54:AY54"/>
    <mergeCell ref="AZ54:BA54"/>
    <mergeCell ref="AD54:AE54"/>
    <mergeCell ref="AF54:AG54"/>
    <mergeCell ref="AH54:AI54"/>
    <mergeCell ref="AJ54:AK54"/>
    <mergeCell ref="AL54:AM54"/>
    <mergeCell ref="AN54:AO54"/>
    <mergeCell ref="AZ53:BA53"/>
    <mergeCell ref="BB53:BC53"/>
    <mergeCell ref="BD53:BE53"/>
    <mergeCell ref="C54:E54"/>
    <mergeCell ref="F54:S54"/>
    <mergeCell ref="T54:U54"/>
    <mergeCell ref="V54:W54"/>
    <mergeCell ref="X54:Y54"/>
    <mergeCell ref="Z54:AA54"/>
    <mergeCell ref="AB54:AC54"/>
    <mergeCell ref="AN53:AO53"/>
    <mergeCell ref="AP53:AQ53"/>
    <mergeCell ref="AR53:AS53"/>
    <mergeCell ref="AT53:AU53"/>
    <mergeCell ref="AV53:AW53"/>
    <mergeCell ref="AX53:AY53"/>
    <mergeCell ref="AB53:AC53"/>
    <mergeCell ref="AD53:AE53"/>
    <mergeCell ref="AF53:AG53"/>
    <mergeCell ref="AH53:AI53"/>
    <mergeCell ref="AJ53:AK53"/>
    <mergeCell ref="AL53:AM53"/>
    <mergeCell ref="C53:E53"/>
    <mergeCell ref="F53:S53"/>
    <mergeCell ref="T53:U53"/>
    <mergeCell ref="V53:W53"/>
    <mergeCell ref="X53:Y53"/>
    <mergeCell ref="Z53:AA53"/>
    <mergeCell ref="AT52:AU52"/>
    <mergeCell ref="AV52:AW52"/>
    <mergeCell ref="AX52:AY52"/>
    <mergeCell ref="AZ52:BA52"/>
    <mergeCell ref="BB52:BC52"/>
    <mergeCell ref="BD52:BE52"/>
    <mergeCell ref="AH52:AI52"/>
    <mergeCell ref="AJ52:AK52"/>
    <mergeCell ref="AL52:AM52"/>
    <mergeCell ref="AN52:AO52"/>
    <mergeCell ref="AP52:AQ52"/>
    <mergeCell ref="AR52:AS52"/>
    <mergeCell ref="BD51:BE51"/>
    <mergeCell ref="C52:E52"/>
    <mergeCell ref="F52:S52"/>
    <mergeCell ref="T52:U52"/>
    <mergeCell ref="V52:W52"/>
    <mergeCell ref="X52:Y52"/>
    <mergeCell ref="Z52:AA52"/>
    <mergeCell ref="AB52:AC52"/>
    <mergeCell ref="AD52:AE52"/>
    <mergeCell ref="AF52:AG52"/>
    <mergeCell ref="AR51:AS51"/>
    <mergeCell ref="AT51:AU51"/>
    <mergeCell ref="AV51:AW51"/>
    <mergeCell ref="AX51:AY51"/>
    <mergeCell ref="AZ51:BA51"/>
    <mergeCell ref="BB51:BC51"/>
    <mergeCell ref="AF51:AG51"/>
    <mergeCell ref="AH51:AI51"/>
    <mergeCell ref="AJ51:AK51"/>
    <mergeCell ref="AL51:AM51"/>
    <mergeCell ref="AN51:AO51"/>
    <mergeCell ref="AP51:AQ51"/>
    <mergeCell ref="BB50:BC50"/>
    <mergeCell ref="BD50:BE50"/>
    <mergeCell ref="C51:E51"/>
    <mergeCell ref="F51:S51"/>
    <mergeCell ref="T51:U51"/>
    <mergeCell ref="V51:W51"/>
    <mergeCell ref="X51:Y51"/>
    <mergeCell ref="Z51:AA51"/>
    <mergeCell ref="AB51:AC51"/>
    <mergeCell ref="AD51:AE51"/>
    <mergeCell ref="AP50:AQ50"/>
    <mergeCell ref="AR50:AS50"/>
    <mergeCell ref="AT50:AU50"/>
    <mergeCell ref="AV50:AW50"/>
    <mergeCell ref="AX50:AY50"/>
    <mergeCell ref="AZ50:BA50"/>
    <mergeCell ref="AD50:AE50"/>
    <mergeCell ref="AF50:AG50"/>
    <mergeCell ref="AH50:AI50"/>
    <mergeCell ref="AJ50:AK50"/>
    <mergeCell ref="AL50:AM50"/>
    <mergeCell ref="AN50:AO50"/>
    <mergeCell ref="AZ49:BA49"/>
    <mergeCell ref="BB49:BC49"/>
    <mergeCell ref="BD49:BE49"/>
    <mergeCell ref="C50:E50"/>
    <mergeCell ref="F50:S50"/>
    <mergeCell ref="T50:U50"/>
    <mergeCell ref="V50:W50"/>
    <mergeCell ref="X50:Y50"/>
    <mergeCell ref="Z50:AA50"/>
    <mergeCell ref="AB50:AC50"/>
    <mergeCell ref="AN49:AO49"/>
    <mergeCell ref="AP49:AQ49"/>
    <mergeCell ref="AR49:AS49"/>
    <mergeCell ref="AT49:AU49"/>
    <mergeCell ref="AV49:AW49"/>
    <mergeCell ref="AX49:AY49"/>
    <mergeCell ref="AB49:AC49"/>
    <mergeCell ref="AD49:AE49"/>
    <mergeCell ref="AF49:AG49"/>
    <mergeCell ref="AH49:AI49"/>
    <mergeCell ref="AJ49:AK49"/>
    <mergeCell ref="AL49:AM49"/>
    <mergeCell ref="C49:E49"/>
    <mergeCell ref="F49:S49"/>
    <mergeCell ref="T49:U49"/>
    <mergeCell ref="V49:W49"/>
    <mergeCell ref="X49:Y49"/>
    <mergeCell ref="Z49:AA49"/>
    <mergeCell ref="AT48:AU48"/>
    <mergeCell ref="AV48:AW48"/>
    <mergeCell ref="AX48:AY48"/>
    <mergeCell ref="AZ48:BA48"/>
    <mergeCell ref="BB48:BC48"/>
    <mergeCell ref="BD48:BE48"/>
    <mergeCell ref="AH48:AI48"/>
    <mergeCell ref="AJ48:AK48"/>
    <mergeCell ref="AL48:AM48"/>
    <mergeCell ref="AN48:AO48"/>
    <mergeCell ref="AP48:AQ48"/>
    <mergeCell ref="AR48:AS48"/>
    <mergeCell ref="BD47:BE47"/>
    <mergeCell ref="C48:E48"/>
    <mergeCell ref="F48:S48"/>
    <mergeCell ref="T48:U48"/>
    <mergeCell ref="V48:W48"/>
    <mergeCell ref="X48:Y48"/>
    <mergeCell ref="Z48:AA48"/>
    <mergeCell ref="AB48:AC48"/>
    <mergeCell ref="AD48:AE48"/>
    <mergeCell ref="AF48:AG48"/>
    <mergeCell ref="AR47:AS47"/>
    <mergeCell ref="AT47:AU47"/>
    <mergeCell ref="AV47:AW47"/>
    <mergeCell ref="AX47:AY47"/>
    <mergeCell ref="AZ47:BA47"/>
    <mergeCell ref="BB47:BC47"/>
    <mergeCell ref="AF47:AG47"/>
    <mergeCell ref="AH47:AI47"/>
    <mergeCell ref="AJ47:AK47"/>
    <mergeCell ref="AL47:AM47"/>
    <mergeCell ref="AN47:AO47"/>
    <mergeCell ref="AP47:AQ47"/>
    <mergeCell ref="BB46:BC46"/>
    <mergeCell ref="BD46:BE46"/>
    <mergeCell ref="C47:E47"/>
    <mergeCell ref="F47:S47"/>
    <mergeCell ref="T47:U47"/>
    <mergeCell ref="V47:W47"/>
    <mergeCell ref="X47:Y47"/>
    <mergeCell ref="Z47:AA47"/>
    <mergeCell ref="AB47:AC47"/>
    <mergeCell ref="AD47:AE47"/>
    <mergeCell ref="AP46:AQ46"/>
    <mergeCell ref="AR46:AS46"/>
    <mergeCell ref="AT46:AU46"/>
    <mergeCell ref="AV46:AW46"/>
    <mergeCell ref="AX46:AY46"/>
    <mergeCell ref="AZ46:BA46"/>
    <mergeCell ref="AD46:AE46"/>
    <mergeCell ref="AF46:AG46"/>
    <mergeCell ref="AH46:AI46"/>
    <mergeCell ref="AJ46:AK46"/>
    <mergeCell ref="AL46:AM46"/>
    <mergeCell ref="AN46:AO46"/>
    <mergeCell ref="AZ45:BA45"/>
    <mergeCell ref="BB45:BC45"/>
    <mergeCell ref="BD45:BE45"/>
    <mergeCell ref="C46:E46"/>
    <mergeCell ref="F46:S46"/>
    <mergeCell ref="T46:U46"/>
    <mergeCell ref="V46:W46"/>
    <mergeCell ref="X46:Y46"/>
    <mergeCell ref="Z46:AA46"/>
    <mergeCell ref="AB46:AC46"/>
    <mergeCell ref="AN45:AO45"/>
    <mergeCell ref="AP45:AQ45"/>
    <mergeCell ref="AR45:AS45"/>
    <mergeCell ref="AT45:AU45"/>
    <mergeCell ref="AV45:AW45"/>
    <mergeCell ref="AX45:AY45"/>
    <mergeCell ref="AB45:AC45"/>
    <mergeCell ref="AD45:AE45"/>
    <mergeCell ref="AF45:AG45"/>
    <mergeCell ref="AH45:AI45"/>
    <mergeCell ref="AJ45:AK45"/>
    <mergeCell ref="AL45:AM45"/>
    <mergeCell ref="C45:E45"/>
    <mergeCell ref="F45:S45"/>
    <mergeCell ref="T45:U45"/>
    <mergeCell ref="V45:W45"/>
    <mergeCell ref="X45:Y45"/>
    <mergeCell ref="Z45:AA45"/>
    <mergeCell ref="AT44:AU44"/>
    <mergeCell ref="AV44:AW44"/>
    <mergeCell ref="AX44:AY44"/>
    <mergeCell ref="AZ44:BA44"/>
    <mergeCell ref="BB44:BC44"/>
    <mergeCell ref="BD44:BE44"/>
    <mergeCell ref="AH44:AI44"/>
    <mergeCell ref="AJ44:AK44"/>
    <mergeCell ref="AL44:AM44"/>
    <mergeCell ref="AN44:AO44"/>
    <mergeCell ref="AP44:AQ44"/>
    <mergeCell ref="AR44:AS44"/>
    <mergeCell ref="BD43:BE43"/>
    <mergeCell ref="C44:E44"/>
    <mergeCell ref="F44:S44"/>
    <mergeCell ref="T44:U44"/>
    <mergeCell ref="V44:W44"/>
    <mergeCell ref="X44:Y44"/>
    <mergeCell ref="Z44:AA44"/>
    <mergeCell ref="AB44:AC44"/>
    <mergeCell ref="AD44:AE44"/>
    <mergeCell ref="AF44:AG44"/>
    <mergeCell ref="AR43:AS43"/>
    <mergeCell ref="AT43:AU43"/>
    <mergeCell ref="AV43:AW43"/>
    <mergeCell ref="AX43:AY43"/>
    <mergeCell ref="AZ43:BA43"/>
    <mergeCell ref="BB43:BC43"/>
    <mergeCell ref="AF43:AG43"/>
    <mergeCell ref="AH43:AI43"/>
    <mergeCell ref="AJ43:AK43"/>
    <mergeCell ref="AL43:AM43"/>
    <mergeCell ref="AN43:AO43"/>
    <mergeCell ref="AP43:AQ43"/>
    <mergeCell ref="BB42:BC42"/>
    <mergeCell ref="BD42:BE42"/>
    <mergeCell ref="C43:E43"/>
    <mergeCell ref="F43:S43"/>
    <mergeCell ref="T43:U43"/>
    <mergeCell ref="V43:W43"/>
    <mergeCell ref="X43:Y43"/>
    <mergeCell ref="Z43:AA43"/>
    <mergeCell ref="AB43:AC43"/>
    <mergeCell ref="AD43:AE43"/>
    <mergeCell ref="AP42:AQ42"/>
    <mergeCell ref="AR42:AS42"/>
    <mergeCell ref="AT42:AU42"/>
    <mergeCell ref="AV42:AW42"/>
    <mergeCell ref="AX42:AY42"/>
    <mergeCell ref="AZ42:BA42"/>
    <mergeCell ref="AD42:AE42"/>
    <mergeCell ref="AF42:AG42"/>
    <mergeCell ref="AH42:AI42"/>
    <mergeCell ref="AJ42:AK42"/>
    <mergeCell ref="AL42:AM42"/>
    <mergeCell ref="AN42:AO42"/>
    <mergeCell ref="AZ41:BA41"/>
    <mergeCell ref="BB41:BC41"/>
    <mergeCell ref="BD41:BE41"/>
    <mergeCell ref="C42:E42"/>
    <mergeCell ref="F42:S42"/>
    <mergeCell ref="T42:U42"/>
    <mergeCell ref="V42:W42"/>
    <mergeCell ref="X42:Y42"/>
    <mergeCell ref="Z42:AA42"/>
    <mergeCell ref="AB42:AC42"/>
    <mergeCell ref="AN41:AO41"/>
    <mergeCell ref="AP41:AQ41"/>
    <mergeCell ref="AR41:AS41"/>
    <mergeCell ref="AT41:AU41"/>
    <mergeCell ref="AV41:AW41"/>
    <mergeCell ref="AX41:AY41"/>
    <mergeCell ref="AB41:AC41"/>
    <mergeCell ref="AD41:AE41"/>
    <mergeCell ref="AF41:AG41"/>
    <mergeCell ref="AH41:AI41"/>
    <mergeCell ref="AJ41:AK41"/>
    <mergeCell ref="AL41:AM41"/>
    <mergeCell ref="C41:E41"/>
    <mergeCell ref="F41:S41"/>
    <mergeCell ref="T41:U41"/>
    <mergeCell ref="V41:W41"/>
    <mergeCell ref="X41:Y41"/>
    <mergeCell ref="Z41:AA41"/>
    <mergeCell ref="AX38:AY38"/>
    <mergeCell ref="AZ38:BA38"/>
    <mergeCell ref="BB38:BC38"/>
    <mergeCell ref="BD38:BE38"/>
    <mergeCell ref="C39:BE39"/>
    <mergeCell ref="C40:BE40"/>
    <mergeCell ref="AL38:AM38"/>
    <mergeCell ref="AN38:AO38"/>
    <mergeCell ref="AP38:AQ38"/>
    <mergeCell ref="AR38:AS38"/>
    <mergeCell ref="AT38:AU38"/>
    <mergeCell ref="AV38:AW38"/>
    <mergeCell ref="Z38:AA38"/>
    <mergeCell ref="AB38:AC38"/>
    <mergeCell ref="AD38:AE38"/>
    <mergeCell ref="AF38:AG38"/>
    <mergeCell ref="AH38:AI38"/>
    <mergeCell ref="AJ38:AK38"/>
    <mergeCell ref="AV35:AW37"/>
    <mergeCell ref="AX35:AY37"/>
    <mergeCell ref="AZ35:BA37"/>
    <mergeCell ref="BB35:BC37"/>
    <mergeCell ref="BD35:BE37"/>
    <mergeCell ref="C38:E38"/>
    <mergeCell ref="F38:S38"/>
    <mergeCell ref="T38:U38"/>
    <mergeCell ref="V38:W38"/>
    <mergeCell ref="X38:Y38"/>
    <mergeCell ref="AT33:AW33"/>
    <mergeCell ref="AX33:BA33"/>
    <mergeCell ref="BB33:BE33"/>
    <mergeCell ref="AH34:AI37"/>
    <mergeCell ref="AJ34:AK37"/>
    <mergeCell ref="AL34:AM37"/>
    <mergeCell ref="AP34:BE34"/>
    <mergeCell ref="AP35:AQ37"/>
    <mergeCell ref="AR35:AS37"/>
    <mergeCell ref="AT35:AU37"/>
    <mergeCell ref="AP31:BE32"/>
    <mergeCell ref="T32:U37"/>
    <mergeCell ref="V32:W37"/>
    <mergeCell ref="X32:Y37"/>
    <mergeCell ref="Z32:AA37"/>
    <mergeCell ref="AD32:AE37"/>
    <mergeCell ref="AF32:AM32"/>
    <mergeCell ref="AF33:AG37"/>
    <mergeCell ref="AH33:AM33"/>
    <mergeCell ref="AP33:AS33"/>
    <mergeCell ref="C31:E37"/>
    <mergeCell ref="F31:S37"/>
    <mergeCell ref="T31:AA31"/>
    <mergeCell ref="AB31:AC37"/>
    <mergeCell ref="AD31:AM31"/>
    <mergeCell ref="AN31:AO37"/>
    <mergeCell ref="AT28:BB28"/>
    <mergeCell ref="BC28:BD28"/>
    <mergeCell ref="E29:F29"/>
    <mergeCell ref="G29:H29"/>
    <mergeCell ref="I29:J29"/>
    <mergeCell ref="K29:L29"/>
    <mergeCell ref="M29:O29"/>
    <mergeCell ref="P29:Q29"/>
    <mergeCell ref="R29:S29"/>
    <mergeCell ref="X29:AI30"/>
    <mergeCell ref="P28:Q28"/>
    <mergeCell ref="R28:S28"/>
    <mergeCell ref="W28:AB28"/>
    <mergeCell ref="AC28:AE28"/>
    <mergeCell ref="AF28:AH28"/>
    <mergeCell ref="AL28:AS28"/>
    <mergeCell ref="P27:Q27"/>
    <mergeCell ref="R27:S27"/>
    <mergeCell ref="AL27:AS27"/>
    <mergeCell ref="AT27:BB27"/>
    <mergeCell ref="BC27:BD27"/>
    <mergeCell ref="E28:F28"/>
    <mergeCell ref="G28:H28"/>
    <mergeCell ref="I28:J28"/>
    <mergeCell ref="K28:L28"/>
    <mergeCell ref="M28:O28"/>
    <mergeCell ref="AC26:AE26"/>
    <mergeCell ref="AF26:AH26"/>
    <mergeCell ref="AL26:AS26"/>
    <mergeCell ref="AT26:BB26"/>
    <mergeCell ref="BC26:BD26"/>
    <mergeCell ref="E27:F27"/>
    <mergeCell ref="G27:H27"/>
    <mergeCell ref="I27:J27"/>
    <mergeCell ref="K27:L27"/>
    <mergeCell ref="M27:O27"/>
    <mergeCell ref="AT24:BB25"/>
    <mergeCell ref="BC24:BD25"/>
    <mergeCell ref="E26:F26"/>
    <mergeCell ref="G26:H26"/>
    <mergeCell ref="I26:J26"/>
    <mergeCell ref="K26:L26"/>
    <mergeCell ref="M26:O26"/>
    <mergeCell ref="P26:Q26"/>
    <mergeCell ref="R26:S26"/>
    <mergeCell ref="W26:AB26"/>
    <mergeCell ref="P24:Q25"/>
    <mergeCell ref="R24:S25"/>
    <mergeCell ref="W24:AB25"/>
    <mergeCell ref="AC24:AE25"/>
    <mergeCell ref="AF24:AH25"/>
    <mergeCell ref="AL24:AS25"/>
    <mergeCell ref="D24:D25"/>
    <mergeCell ref="E24:F25"/>
    <mergeCell ref="G24:H25"/>
    <mergeCell ref="I24:J25"/>
    <mergeCell ref="K24:L25"/>
    <mergeCell ref="M24:O25"/>
    <mergeCell ref="AV16:AY16"/>
    <mergeCell ref="AZ16:BD16"/>
    <mergeCell ref="W22:AB22"/>
    <mergeCell ref="AD22:AL22"/>
    <mergeCell ref="D23:S23"/>
    <mergeCell ref="X23:AG23"/>
    <mergeCell ref="AK23:BE23"/>
    <mergeCell ref="W16:AA16"/>
    <mergeCell ref="AB16:AE16"/>
    <mergeCell ref="AF16:AI16"/>
    <mergeCell ref="AJ16:AM16"/>
    <mergeCell ref="AN16:AQ16"/>
    <mergeCell ref="AR16:AU16"/>
    <mergeCell ref="Z12:AN12"/>
    <mergeCell ref="AV12:BF12"/>
    <mergeCell ref="Z13:AN13"/>
    <mergeCell ref="Z14:AQ14"/>
    <mergeCell ref="C15:BC15"/>
    <mergeCell ref="D16:D17"/>
    <mergeCell ref="E16:H16"/>
    <mergeCell ref="I16:M16"/>
    <mergeCell ref="N16:R16"/>
    <mergeCell ref="S16:V16"/>
    <mergeCell ref="A9:I10"/>
    <mergeCell ref="V10:AL10"/>
    <mergeCell ref="AY10:BF10"/>
    <mergeCell ref="A11:E11"/>
    <mergeCell ref="F11:L11"/>
    <mergeCell ref="R11:AP11"/>
    <mergeCell ref="AZ5:BF5"/>
    <mergeCell ref="A6:I6"/>
    <mergeCell ref="P6:Y6"/>
    <mergeCell ref="AC6:AP6"/>
    <mergeCell ref="AW6:BF8"/>
    <mergeCell ref="A7:K7"/>
    <mergeCell ref="N7:T7"/>
    <mergeCell ref="A8:G8"/>
    <mergeCell ref="U8:AP8"/>
    <mergeCell ref="R1:AP1"/>
    <mergeCell ref="P3:AT3"/>
    <mergeCell ref="A4:K4"/>
    <mergeCell ref="T4:AO4"/>
    <mergeCell ref="AT4:AZ4"/>
    <mergeCell ref="A5:F5"/>
    <mergeCell ref="N5:Q5"/>
    <mergeCell ref="R5:W5"/>
    <mergeCell ref="AC5:AP5"/>
    <mergeCell ref="AR5:AY5"/>
  </mergeCells>
  <printOptions horizontalCentered="1"/>
  <pageMargins left="0.7874015748031497" right="0" top="0.1968503937007874" bottom="0.1968503937007874" header="0" footer="0"/>
  <pageSetup fitToHeight="2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Пользователь Windows</cp:lastModifiedBy>
  <cp:lastPrinted>2021-02-14T08:35:06Z</cp:lastPrinted>
  <dcterms:created xsi:type="dcterms:W3CDTF">2013-01-10T19:47:03Z</dcterms:created>
  <dcterms:modified xsi:type="dcterms:W3CDTF">2021-06-11T16:58:38Z</dcterms:modified>
  <cp:category/>
  <cp:version/>
  <cp:contentType/>
  <cp:contentStatus/>
</cp:coreProperties>
</file>