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540" windowHeight="10335" activeTab="1"/>
  </bookViews>
  <sheets>
    <sheet name="Бак3Х" sheetId="1" r:id="rId1"/>
    <sheet name="Бак4Х" sheetId="2" r:id="rId2"/>
  </sheets>
  <definedNames>
    <definedName name="_xlnm.Print_Area" localSheetId="0">'Бак3Х'!$A$1:$AK$69</definedName>
    <definedName name="_xlnm.Print_Area" localSheetId="1">'Бак4Х'!$A$1:$AL$73</definedName>
  </definedNames>
  <calcPr fullCalcOnLoad="1"/>
</workbook>
</file>

<file path=xl/sharedStrings.xml><?xml version="1.0" encoding="utf-8"?>
<sst xmlns="http://schemas.openxmlformats.org/spreadsheetml/2006/main" count="337" uniqueCount="175">
  <si>
    <t>Факультет (інститут)</t>
  </si>
  <si>
    <t>-</t>
  </si>
  <si>
    <t>Форма навчання</t>
  </si>
  <si>
    <t>Термін навчання</t>
  </si>
  <si>
    <t>Кваліфікація</t>
  </si>
  <si>
    <t>Випускова кафедра</t>
  </si>
  <si>
    <t>№ п/п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</si>
  <si>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</si>
  <si>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</si>
  <si>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</si>
  <si>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</si>
  <si>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</si>
  <si>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</si>
  <si>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</si>
  <si>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</si>
  <si>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</si>
  <si>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</si>
  <si>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</si>
  <si>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</si>
  <si>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</si>
  <si>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</si>
  <si>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</si>
  <si>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</si>
  <si>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</si>
  <si>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</si>
  <si>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</si>
  <si>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</si>
  <si>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</si>
  <si>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</si>
  <si>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</si>
  <si>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</si>
  <si>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робіт</t>
  </si>
  <si>
    <t>Рефератів</t>
  </si>
  <si>
    <t>Завідувач кафедри</t>
  </si>
  <si>
    <t>Військова підготовка</t>
  </si>
  <si>
    <t>У 5 - 8 семестрах за окремим планом військової підготовки.</t>
  </si>
  <si>
    <t>18 тижнів</t>
  </si>
  <si>
    <t>Індивідуальні заняття</t>
  </si>
  <si>
    <t>НАЦІОНАЛЬНИЙ ТЕХНІЧНИЙ УНІВЕРСИТЕТ УКРАЇНИ "КИЇВСЬКИЙ ПОЛІТЕХНІЧНИЙ ІНСТИТУТ імені ІГОРЯ СІКОРСЬКОГО"</t>
  </si>
  <si>
    <t>бакалавр</t>
  </si>
  <si>
    <t xml:space="preserve">Лабораторні </t>
  </si>
  <si>
    <t>Практ.
(комп.практ)</t>
  </si>
  <si>
    <r>
      <t xml:space="preserve">"_____"_________________ </t>
    </r>
    <r>
      <rPr>
        <b/>
        <sz val="26"/>
        <rFont val="Arial"/>
        <family val="2"/>
      </rPr>
      <t>2020 р.</t>
    </r>
  </si>
  <si>
    <t>інженерно-хімічний</t>
  </si>
  <si>
    <t>І.2. Навчальні дисципліни базової підготовки</t>
  </si>
  <si>
    <t>Англійської мови технічного спрямування № 2</t>
  </si>
  <si>
    <t>Заст. декана ІХФ</t>
  </si>
  <si>
    <t>3 курс</t>
  </si>
  <si>
    <t>5 семестр</t>
  </si>
  <si>
    <t>6 семестр</t>
  </si>
  <si>
    <t>бакалавр з автоматизації та комп'ютерно-інтегрованих технологій</t>
  </si>
  <si>
    <t>Лаборатор</t>
  </si>
  <si>
    <t>денна</t>
  </si>
  <si>
    <t>Найменування дисциплін</t>
  </si>
  <si>
    <t>І. ЦИКЛ ЗАГАЛЬНОЇ ПІДГОТОВКИ</t>
  </si>
  <si>
    <t xml:space="preserve"> І.4. Навчальні дисципліни соціально-гуманітарної підготовки (за вибором студентів)</t>
  </si>
  <si>
    <t>ВСЬОГО ЗА ЦИКЛ ЗАГАЛЬНОЇ ПІДГОТОВКИ:</t>
  </si>
  <si>
    <t>ІІ. ЦИКЛ ПРОФЕСІЙНОЇ ПІДГОТОВКИ</t>
  </si>
  <si>
    <t>Розподіл аудиторних годин на тиждень за курсами і семестрами</t>
  </si>
  <si>
    <t>Разом за п. 1.4.</t>
  </si>
  <si>
    <t>Разом за п. 2.2.</t>
  </si>
  <si>
    <t>Разом за п. 1.2.</t>
  </si>
  <si>
    <t>Разом за п. 2.1.</t>
  </si>
  <si>
    <t>ІІ.1. Навчальні дисципліни професійної та практичної підготовки</t>
  </si>
  <si>
    <t>Машин і апаратів хімічних і нафтопереробних виробництв</t>
  </si>
  <si>
    <t>ВСЬОГО ЗА ЦИКЛ ПРОФЕСІЙНОЇ ПІДГОТОВКИ:</t>
  </si>
  <si>
    <t>Основи системного аналізу</t>
  </si>
  <si>
    <t>Охорона праці та цивільний захист</t>
  </si>
  <si>
    <t>Охорони праці, промислової та цивільної безпеки</t>
  </si>
  <si>
    <t>Економіка і організація виробництва</t>
  </si>
  <si>
    <t>Міжнародної економіки</t>
  </si>
  <si>
    <t>Переддипломна практика</t>
  </si>
  <si>
    <t>Дипломне проектування</t>
  </si>
  <si>
    <t>ІІ.2. Навчальні дисципліни професійної та практичної підготовки (за вибором студентів)</t>
  </si>
  <si>
    <t>9 тижнів</t>
  </si>
  <si>
    <t>ПРАКТИКИ</t>
  </si>
  <si>
    <t>АТЕСТАЦІЯ ВИПУСКНИКІВ</t>
  </si>
  <si>
    <t>№</t>
  </si>
  <si>
    <t>Вид практики</t>
  </si>
  <si>
    <t>Термін проведення</t>
  </si>
  <si>
    <t>Тривалість у тижнях</t>
  </si>
  <si>
    <t>Семестр</t>
  </si>
  <si>
    <t>Захист дипломного проекту</t>
  </si>
  <si>
    <t>Вид  роботи</t>
  </si>
  <si>
    <t>Норма в годинах
на 1 студента</t>
  </si>
  <si>
    <t>Кафедра</t>
  </si>
  <si>
    <t>Всього
годин</t>
  </si>
  <si>
    <t>Б</t>
  </si>
  <si>
    <t>К</t>
  </si>
  <si>
    <t>Керівництво</t>
  </si>
  <si>
    <t>Консультування</t>
  </si>
  <si>
    <t>Рецензування</t>
  </si>
  <si>
    <t>d - кількість членів ЕК з даної кафедри</t>
  </si>
  <si>
    <t>7 семестр</t>
  </si>
  <si>
    <t>8 семестр</t>
  </si>
  <si>
    <t>/ Анатолій ЖУЧЕНКО /</t>
  </si>
  <si>
    <t>за освітньо-професійною програмою</t>
  </si>
  <si>
    <t>Технічних та програмних засобів автоматизації</t>
  </si>
  <si>
    <t>Ухвалено на засіданні Вченої ради ІХФ, ПРОТОКОЛ № 3 від 13 квітня 2020 р.</t>
  </si>
  <si>
    <t>РОБОЧИЙ НАВЧАЛЬНИЙ ПЛАН</t>
  </si>
  <si>
    <t>ЗАТВЕРДЖУЮ</t>
  </si>
  <si>
    <t xml:space="preserve">на 2020 / 2021 навчальний рік </t>
  </si>
  <si>
    <t>Проректор з навчальної роботи 
КПІ  ім. Ігоря Сікорського</t>
  </si>
  <si>
    <t>Спеціальність (код і назва)</t>
  </si>
  <si>
    <t>151 - Автоматизація та комп'ютерно-інтегровані технології</t>
  </si>
  <si>
    <t>3 роки 10 міс.(4 н.р)</t>
  </si>
  <si>
    <t xml:space="preserve">____________________Анатолій МЕЛЬНИЧЕНКО   </t>
  </si>
  <si>
    <t>Комп'ютерно-інтегровані сталі хімічні виробництва</t>
  </si>
  <si>
    <t>Освітній ступень</t>
  </si>
  <si>
    <t>Курсові роботи</t>
  </si>
  <si>
    <t xml:space="preserve">Лекції </t>
  </si>
  <si>
    <t>за НП</t>
  </si>
  <si>
    <t>з урахуван. інд занять</t>
  </si>
  <si>
    <t>І.1. Навчальні дисципліни природничо-наукової підготовки</t>
  </si>
  <si>
    <t>Спеціальні розділи математики - 2. Математичні рівняння фізичної хімії</t>
  </si>
  <si>
    <t>Разом за п. 1.1.</t>
  </si>
  <si>
    <t>Комп'ютерна електроніка - 2. Основи мікропроцесорної техніки</t>
  </si>
  <si>
    <t>Технології розроблення програмного забезпечення - 2. Інформаційні системи і комплекси</t>
  </si>
  <si>
    <t>Технології розроблення програмного забезпечення - 3. Курсова робота</t>
  </si>
  <si>
    <t>Комп'ютерне моделювання процесів і систем - 1. Ідентифікація та моделювання технологічних об'єктів</t>
  </si>
  <si>
    <t>І.3. Навчальні дисципліни базової підготовки (за вибором студента)</t>
  </si>
  <si>
    <t>Промислова екологія</t>
  </si>
  <si>
    <t>8*</t>
  </si>
  <si>
    <t>Екології та технології рослинних полімерів</t>
  </si>
  <si>
    <t>Разом за п. 1.3.</t>
  </si>
  <si>
    <t>Моделювання процесів тепло- та масообміну - 1. Кінетика та термодинаміка процесів хімічної інженерії</t>
  </si>
  <si>
    <t>ВСЬОГО ЗА ТЕРМІН НАВЧАННЯ:</t>
  </si>
  <si>
    <t>Курсових проектів</t>
  </si>
  <si>
    <t>/ Дмитро СІДОРОВ /</t>
  </si>
  <si>
    <r>
      <t>РГР</t>
    </r>
    <r>
      <rPr>
        <sz val="24"/>
        <rFont val="Arial"/>
        <family val="2"/>
      </rPr>
      <t xml:space="preserve"> - розрахунково-графічна робота;</t>
    </r>
  </si>
  <si>
    <r>
      <t>РР</t>
    </r>
    <r>
      <rPr>
        <sz val="24"/>
        <rFont val="Arial"/>
        <family val="2"/>
      </rPr>
      <t xml:space="preserve"> - розрахункова робота;</t>
    </r>
  </si>
  <si>
    <r>
      <t>ГР</t>
    </r>
    <r>
      <rPr>
        <sz val="24"/>
        <rFont val="Arial"/>
        <family val="2"/>
      </rPr>
      <t xml:space="preserve"> - графічна робота;</t>
    </r>
  </si>
  <si>
    <r>
      <t>ДКР</t>
    </r>
    <r>
      <rPr>
        <sz val="24"/>
        <rFont val="Arial"/>
        <family val="2"/>
      </rPr>
      <t xml:space="preserve"> - домашня контрольна робота (виконується під час СРС)</t>
    </r>
  </si>
  <si>
    <t>4 курс</t>
  </si>
  <si>
    <t>Теорія автоматичного управління - 2. Особливі види систем</t>
  </si>
  <si>
    <t>Комп'ютерне моделювання процесів і систем - 2. Моделювання об’єктів і систем у галузі</t>
  </si>
  <si>
    <t>Х</t>
  </si>
  <si>
    <t>Автоматизація технологічних процесів та виробництв - 1. Автоматизація типових виробничих процесів</t>
  </si>
  <si>
    <t>Автоматизація технологічних процесів та виробництв - 2. Проектування систем автоматизації</t>
  </si>
  <si>
    <t>Сталі виробництва і технології</t>
  </si>
  <si>
    <t>Моделювання процесів тепло- та масообміну - 2. Макрокінетика</t>
  </si>
  <si>
    <t>Моделювання процесів тепло- та масообміну - 3. Курсова робота</t>
  </si>
  <si>
    <t>Спеціалізоване програмне забезпечення</t>
  </si>
  <si>
    <t>РОЗПОДІЛ ГОДИН ПО ПІДГОТОВЦІ ТА ЗАХИСТУ ДИПЛОМНОГО ПРОЕКТУ (РОБОТИ)</t>
  </si>
  <si>
    <t>Кількість
студентів</t>
  </si>
  <si>
    <t>Переддипломна</t>
  </si>
  <si>
    <t>з 12.04 по 16.05.2021 р.</t>
  </si>
  <si>
    <t>Форма атестації випускників</t>
  </si>
  <si>
    <t>з 14.06.2021 по 30.06.2021 р.</t>
  </si>
  <si>
    <t>ЕК, d × 0,5</t>
  </si>
  <si>
    <t>4 × 0,5 = 2</t>
  </si>
  <si>
    <t>Всього годин</t>
  </si>
  <si>
    <t>Англійська мова професійного спрямування - 1. Англійська мова професійного спрямування</t>
  </si>
  <si>
    <t>прийом студентів 2018 р. (по перехідному плану)</t>
  </si>
  <si>
    <t>ХА-81, (8+0)</t>
  </si>
  <si>
    <t>Теорія автоматичного керування - 1. Лінійні системи</t>
  </si>
  <si>
    <t>Екологічна навчальна дисципліна ЗУ-Каталогу</t>
  </si>
  <si>
    <t>Іноземна мова професійного спрямування ЗУ-каталогу</t>
  </si>
  <si>
    <t>\</t>
  </si>
  <si>
    <t>Типові технологічні об’єкт - 1. Теоретичні основи функціонування об'єктів управління</t>
  </si>
  <si>
    <t>Типові технологічні об’єкти - 2. Процеси та обладнання об'єктів автоматизації</t>
  </si>
  <si>
    <t>Типові технологічні об’єкти - 3. Курсовий проект</t>
  </si>
  <si>
    <t>Комп’ютерні мережі</t>
  </si>
  <si>
    <t>Програмне забезпечення автоматизованих систем керування</t>
  </si>
  <si>
    <t>Навчальна дисципліна з технічних аспектів сталого розвитку Ф-каталогу</t>
  </si>
  <si>
    <t>Технічні аспекти сталого розвитку - 1. Принципи сталого розвитку суспільства</t>
  </si>
  <si>
    <t>Технічні аспекти сталого розвитку - 2. Інженерія сталого розвитку</t>
  </si>
  <si>
    <t>Навчальна дисципліна з моделювання процесів тепло-массообміну Ф-каталогу</t>
  </si>
  <si>
    <t>прийом студентів 2017 р.</t>
  </si>
  <si>
    <t>ХА-71, (13+0)</t>
  </si>
  <si>
    <t>Англійська мова професійного спрямування - 2. Англійська мова професійно-орієнтованого спілкування. Ділове мовлення</t>
  </si>
  <si>
    <t>Навчальна дисципліна з моделювання процесів тепло- массообміну Ф-каталогу</t>
  </si>
  <si>
    <t>Навчальна дисципліна зі спеціалізованого програмного забезпечення Ф-каталогу</t>
  </si>
  <si>
    <t>Навчальна дисципліна з експлуатації систем управління Ф-каталогу</t>
  </si>
  <si>
    <t>Ідентифікація та моделювання систем автоматизації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</si>
</sst>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_-* #,##0.00&quot;р.&quot;_-;\-* #,##0.00&quot;р.&quot;_-;_-* &quot;-&quot;??&quot;р.&quot;_-;_-@_-"/>
    <numFmt numFmtId="166" formatCode="_-* #,##0&quot;р.&quot;_-;\-* #,##0&quot;р.&quot;_-;_-* &quot;-&quot;&quot;р.&quot;_-;_-@_-"/>
    <numFmt numFmtId="167" formatCode="_-* #,##0.00_р_._-;\-* #,##0.00_р_._-;_-* &quot;-&quot;??_р_._-;_-@_-"/>
    <numFmt numFmtId="168" formatCode="_-* #,##0_р_._-;\-* #,##0_р_._-;_-* &quot;-&quot;_р_._-;_-@_-"/>
    <numFmt numFmtId="169" formatCode="#,##0&quot;р.&quot;;\-#,##0&quot;р.&quot;"/>
    <numFmt numFmtId="170" formatCode="#,##0&quot;р.&quot;;[Red]\-#,##0&quot;р.&quot;"/>
    <numFmt numFmtId="171" formatCode="#,##0.00&quot;р.&quot;;\-#,##0.00&quot;р.&quot;"/>
    <numFmt numFmtId="172" formatCode="#,##0.00&quot;р.&quot;;[Red]\-#,##0.00&quot;р.&quot;"/>
    <numFmt numFmtId="173" formatCode="#,##0\ &quot;грн.&quot;;\-#,##0\ &quot;грн.&quot;"/>
    <numFmt numFmtId="174" formatCode="#,##0\ &quot;грн.&quot;;[Red]\-#,##0\ &quot;грн.&quot;"/>
    <numFmt numFmtId="175" formatCode="#,##0.00\ &quot;грн.&quot;;\-#,##0.00\ &quot;грн.&quot;"/>
    <numFmt numFmtId="176" formatCode="#,##0.00\ &quot;грн.&quot;;[Red]\-#,##0.00\ &quot;грн.&quot;"/>
    <numFmt numFmtId="177" formatCode="_-* #,##0\ &quot;грн.&quot;_-;\-* #,##0\ &quot;грн.&quot;_-;_-* &quot;-&quot;\ &quot;грн.&quot;_-;_-@_-"/>
    <numFmt numFmtId="178" formatCode="_-* #,##0\ _г_р_н_._-;\-* #,##0\ _г_р_н_._-;_-* &quot;-&quot;\ _г_р_н_._-;_-@_-"/>
    <numFmt numFmtId="179" formatCode="_-* #,##0.00\ &quot;грн.&quot;_-;\-* #,##0.00\ &quot;грн.&quot;_-;_-* &quot;-&quot;??\ &quot;грн.&quot;_-;_-@_-"/>
    <numFmt numFmtId="180" formatCode="_-* #,##0.00\ _г_р_н_._-;\-* #,##0.00\ _г_р_н_._-;_-* &quot;-&quot;??\ _г_р_н_._-;_-@_-"/>
    <numFmt numFmtId="181" formatCode="&quot;£&quot;#,##0;\-&quot;£&quot;#,##0"/>
    <numFmt numFmtId="182" formatCode="&quot;£&quot;#,##0;[Red]\-&quot;£&quot;#,##0"/>
    <numFmt numFmtId="183" formatCode="&quot;£&quot;#,##0.00;\-&quot;£&quot;#,##0.00"/>
    <numFmt numFmtId="184" formatCode="&quot;£&quot;#,##0.00;[Red]\-&quot;£&quot;#,##0.00"/>
    <numFmt numFmtId="185" formatCode="_-&quot;£&quot;* #,##0_-;\-&quot;£&quot;* #,##0_-;_-&quot;£&quot;* &quot;-&quot;_-;_-@_-"/>
    <numFmt numFmtId="186" formatCode="_-* #,##0_-;\-* #,##0_-;_-* &quot;-&quot;_-;_-@_-"/>
    <numFmt numFmtId="187" formatCode="_-&quot;£&quot;* #,##0.00_-;\-&quot;£&quot;* #,##0.00_-;_-&quot;£&quot;* &quot;-&quot;??_-;_-@_-"/>
    <numFmt numFmtId="188" formatCode="_-* #,##0.00_-;\-* #,##0.00_-;_-* &quot;-&quot;??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&quot;Так&quot;;&quot;Так&quot;;&quot;Ні&quot;"/>
    <numFmt numFmtId="193" formatCode="&quot;Істина&quot;;&quot;Істина&quot;;&quot;Хибність&quot;"/>
    <numFmt numFmtId="194" formatCode="&quot;Увімк&quot;;&quot;Увімк&quot;;&quot;Вимк&quot;"/>
    <numFmt numFmtId="195" formatCode="#,##0\ &quot;₽&quot;;\-#,##0\ &quot;₽&quot;"/>
    <numFmt numFmtId="196" formatCode="#,##0\ &quot;₽&quot;;[Red]\-#,##0\ &quot;₽&quot;"/>
    <numFmt numFmtId="197" formatCode="#,##0.00\ &quot;₽&quot;;\-#,##0.00\ &quot;₽&quot;"/>
    <numFmt numFmtId="198" formatCode="#,##0.00\ &quot;₽&quot;;[Red]\-#,##0.00\ &quot;₽&quot;"/>
    <numFmt numFmtId="199" formatCode="_-* #,##0\ &quot;₽&quot;_-;\-* #,##0\ &quot;₽&quot;_-;_-* &quot;-&quot;\ &quot;₽&quot;_-;_-@_-"/>
    <numFmt numFmtId="200" formatCode="_-* #,##0\ _₽_-;\-* #,##0\ _₽_-;_-* &quot;-&quot;\ _₽_-;_-@_-"/>
    <numFmt numFmtId="201" formatCode="_-* #,##0.00\ &quot;₽&quot;_-;\-* #,##0.00\ &quot;₽&quot;_-;_-* &quot;-&quot;??\ &quot;₽&quot;_-;_-@_-"/>
    <numFmt numFmtId="202" formatCode="_-* #,##0.00\ _₽_-;\-* #,##0.00\ _₽_-;_-* &quot;-&quot;??\ _₽_-;_-@_-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24"/>
      <name val="Arial"/>
      <family val="2"/>
    </font>
    <font>
      <sz val="10"/>
      <name val="Arial"/>
      <family val="2"/>
    </font>
    <font>
      <b/>
      <sz val="40"/>
      <name val="Arial"/>
      <family val="2"/>
    </font>
    <font>
      <b/>
      <sz val="40"/>
      <name val="Arial Cyr"/>
      <family val="0"/>
    </font>
    <font>
      <b/>
      <sz val="26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6"/>
      <name val="Arial"/>
      <family val="2"/>
    </font>
    <font>
      <b/>
      <sz val="30"/>
      <name val="Arial"/>
      <family val="2"/>
    </font>
    <font>
      <b/>
      <sz val="26"/>
      <name val="Arial Cyr"/>
      <family val="2"/>
    </font>
    <font>
      <b/>
      <sz val="28"/>
      <name val="Arial"/>
      <family val="2"/>
    </font>
    <font>
      <b/>
      <sz val="36"/>
      <name val="Arial Cyr"/>
      <family val="0"/>
    </font>
    <font>
      <sz val="28"/>
      <name val="Arial Cyr"/>
      <family val="0"/>
    </font>
    <font>
      <b/>
      <sz val="28"/>
      <name val="Arial Cyr"/>
      <family val="0"/>
    </font>
    <font>
      <b/>
      <sz val="36"/>
      <name val="Arial"/>
      <family val="2"/>
    </font>
    <font>
      <sz val="36"/>
      <name val="Arial"/>
      <family val="2"/>
    </font>
    <font>
      <sz val="36"/>
      <name val="Arial Cyr"/>
      <family val="0"/>
    </font>
    <font>
      <b/>
      <i/>
      <sz val="36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u val="single"/>
      <sz val="10"/>
      <color indexed="36"/>
      <name val="Arial Cyr"/>
      <family val="0"/>
    </font>
    <font>
      <sz val="28"/>
      <name val="Arial"/>
      <family val="2"/>
    </font>
    <font>
      <sz val="30"/>
      <name val="Arial"/>
      <family val="2"/>
    </font>
    <font>
      <b/>
      <sz val="32"/>
      <name val="Arial"/>
      <family val="2"/>
    </font>
    <font>
      <b/>
      <sz val="48"/>
      <name val="Arial"/>
      <family val="2"/>
    </font>
    <font>
      <b/>
      <sz val="26"/>
      <name val="Symbol"/>
      <family val="1"/>
    </font>
    <font>
      <b/>
      <sz val="32"/>
      <name val="Arial Cyr"/>
      <family val="0"/>
    </font>
    <font>
      <b/>
      <sz val="18"/>
      <name val="Arial"/>
      <family val="2"/>
    </font>
    <font>
      <sz val="24"/>
      <name val="Arial"/>
      <family val="2"/>
    </font>
    <font>
      <sz val="22"/>
      <name val="Arial"/>
      <family val="2"/>
    </font>
    <font>
      <b/>
      <i/>
      <sz val="28"/>
      <name val="Arial"/>
      <family val="2"/>
    </font>
    <font>
      <b/>
      <i/>
      <sz val="26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/>
      <bottom style="thin"/>
    </border>
    <border>
      <left style="thick"/>
      <right style="thin"/>
      <top style="thick"/>
      <bottom>
        <color indexed="63"/>
      </bottom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/>
      <bottom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/>
    </border>
    <border>
      <left style="medium"/>
      <right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 style="medium"/>
      <right/>
      <top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/>
      <top style="thin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5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0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23" borderId="0" applyNumberFormat="0" applyBorder="0" applyAlignment="0" applyProtection="0"/>
    <xf numFmtId="0" fontId="37" fillId="18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0" borderId="0" applyNumberFormat="0" applyBorder="0" applyAlignment="0" applyProtection="0"/>
    <xf numFmtId="0" fontId="29" fillId="5" borderId="1" applyNumberFormat="0" applyAlignment="0" applyProtection="0"/>
    <xf numFmtId="0" fontId="29" fillId="5" borderId="1" applyNumberFormat="0" applyAlignment="0" applyProtection="0"/>
    <xf numFmtId="9" fontId="0" fillId="0" borderId="0" applyFont="0" applyFill="0" applyBorder="0" applyAlignment="0" applyProtection="0"/>
    <xf numFmtId="0" fontId="30" fillId="13" borderId="2" applyNumberFormat="0" applyAlignment="0" applyProtection="0"/>
    <xf numFmtId="0" fontId="31" fillId="13" borderId="1" applyNumberFormat="0" applyAlignment="0" applyProtection="0"/>
    <xf numFmtId="0" fontId="26" fillId="6" borderId="0" applyNumberFormat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6" fillId="0" borderId="7" applyNumberFormat="0" applyFill="0" applyAlignment="0" applyProtection="0"/>
    <xf numFmtId="0" fontId="33" fillId="24" borderId="8" applyNumberFormat="0" applyAlignment="0" applyProtection="0"/>
    <xf numFmtId="0" fontId="33" fillId="24" borderId="8" applyNumberFormat="0" applyAlignment="0" applyProtection="0"/>
    <xf numFmtId="0" fontId="5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1" fillId="13" borderId="1" applyNumberFormat="0" applyAlignment="0" applyProtection="0"/>
    <xf numFmtId="0" fontId="40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30" fillId="13" borderId="2" applyNumberFormat="0" applyAlignment="0" applyProtection="0"/>
    <xf numFmtId="0" fontId="32" fillId="0" borderId="6" applyNumberFormat="0" applyFill="0" applyAlignment="0" applyProtection="0"/>
    <xf numFmtId="0" fontId="28" fillId="1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593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 textRotation="90" wrapText="1"/>
    </xf>
    <xf numFmtId="0" fontId="2" fillId="0" borderId="11" xfId="0" applyNumberFormat="1" applyFont="1" applyFill="1" applyBorder="1" applyAlignment="1">
      <alignment horizontal="center" vertical="center" textRotation="90" wrapText="1"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49" fontId="22" fillId="0" borderId="15" xfId="0" applyNumberFormat="1" applyFont="1" applyFill="1" applyBorder="1" applyAlignment="1" applyProtection="1">
      <alignment horizontal="left" vertical="justify"/>
      <protection/>
    </xf>
    <xf numFmtId="49" fontId="23" fillId="0" borderId="0" xfId="0" applyNumberFormat="1" applyFont="1" applyFill="1" applyBorder="1" applyAlignment="1">
      <alignment/>
    </xf>
    <xf numFmtId="49" fontId="22" fillId="0" borderId="15" xfId="0" applyNumberFormat="1" applyFont="1" applyFill="1" applyBorder="1" applyAlignment="1" applyProtection="1">
      <alignment horizontal="center" vertical="justify"/>
      <protection/>
    </xf>
    <xf numFmtId="0" fontId="3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/>
    </xf>
    <xf numFmtId="0" fontId="4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5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4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12" fillId="0" borderId="16" xfId="0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top"/>
    </xf>
    <xf numFmtId="0" fontId="14" fillId="0" borderId="20" xfId="0" applyFont="1" applyBorder="1" applyAlignment="1">
      <alignment vertical="top"/>
    </xf>
    <xf numFmtId="0" fontId="14" fillId="0" borderId="21" xfId="0" applyFont="1" applyBorder="1" applyAlignment="1">
      <alignment vertical="top"/>
    </xf>
    <xf numFmtId="0" fontId="48" fillId="0" borderId="22" xfId="0" applyFont="1" applyBorder="1" applyAlignment="1">
      <alignment horizontal="center" vertical="center"/>
    </xf>
    <xf numFmtId="0" fontId="41" fillId="0" borderId="23" xfId="0" applyNumberFormat="1" applyFont="1" applyBorder="1" applyAlignment="1">
      <alignment horizontal="center" vertical="center" wrapText="1" shrinkToFit="1"/>
    </xf>
    <xf numFmtId="0" fontId="41" fillId="0" borderId="24" xfId="0" applyNumberFormat="1" applyFont="1" applyFill="1" applyBorder="1" applyAlignment="1">
      <alignment horizontal="center" vertical="center" wrapText="1" shrinkToFit="1"/>
    </xf>
    <xf numFmtId="0" fontId="41" fillId="0" borderId="25" xfId="0" applyNumberFormat="1" applyFont="1" applyFill="1" applyBorder="1" applyAlignment="1">
      <alignment horizontal="center" vertical="center" wrapText="1" shrinkToFit="1"/>
    </xf>
    <xf numFmtId="0" fontId="41" fillId="0" borderId="26" xfId="0" applyNumberFormat="1" applyFont="1" applyBorder="1" applyAlignment="1">
      <alignment horizontal="center" vertical="center" wrapText="1" shrinkToFit="1"/>
    </xf>
    <xf numFmtId="0" fontId="41" fillId="0" borderId="27" xfId="0" applyNumberFormat="1" applyFont="1" applyFill="1" applyBorder="1" applyAlignment="1">
      <alignment horizontal="center" vertical="center" wrapText="1" shrinkToFit="1"/>
    </xf>
    <xf numFmtId="0" fontId="41" fillId="0" borderId="22" xfId="0" applyNumberFormat="1" applyFont="1" applyFill="1" applyBorder="1" applyAlignment="1">
      <alignment horizontal="center" vertical="center" wrapText="1" shrinkToFit="1"/>
    </xf>
    <xf numFmtId="0" fontId="41" fillId="0" borderId="28" xfId="0" applyNumberFormat="1" applyFont="1" applyBorder="1" applyAlignment="1">
      <alignment horizontal="center" vertical="center" shrinkToFit="1"/>
    </xf>
    <xf numFmtId="0" fontId="41" fillId="0" borderId="21" xfId="0" applyNumberFormat="1" applyFont="1" applyBorder="1" applyAlignment="1">
      <alignment horizontal="center" vertical="center" shrinkToFit="1"/>
    </xf>
    <xf numFmtId="0" fontId="41" fillId="0" borderId="27" xfId="0" applyNumberFormat="1" applyFont="1" applyBorder="1" applyAlignment="1">
      <alignment horizontal="center" vertical="center" shrinkToFit="1"/>
    </xf>
    <xf numFmtId="0" fontId="41" fillId="0" borderId="29" xfId="0" applyNumberFormat="1" applyFont="1" applyBorder="1" applyAlignment="1">
      <alignment horizontal="center" vertical="center" shrinkToFit="1"/>
    </xf>
    <xf numFmtId="0" fontId="41" fillId="0" borderId="30" xfId="0" applyNumberFormat="1" applyFont="1" applyBorder="1" applyAlignment="1">
      <alignment horizontal="center" vertical="center" shrinkToFit="1"/>
    </xf>
    <xf numFmtId="0" fontId="41" fillId="0" borderId="20" xfId="0" applyFont="1" applyBorder="1" applyAlignment="1">
      <alignment horizontal="center" vertical="center" shrinkToFit="1"/>
    </xf>
    <xf numFmtId="0" fontId="41" fillId="0" borderId="21" xfId="0" applyFont="1" applyBorder="1" applyAlignment="1">
      <alignment horizontal="center" vertical="center" shrinkToFit="1"/>
    </xf>
    <xf numFmtId="0" fontId="41" fillId="0" borderId="27" xfId="0" applyFont="1" applyBorder="1" applyAlignment="1">
      <alignment horizontal="center" vertical="center" shrinkToFit="1"/>
    </xf>
    <xf numFmtId="0" fontId="41" fillId="0" borderId="31" xfId="0" applyNumberFormat="1" applyFont="1" applyBorder="1" applyAlignment="1">
      <alignment horizontal="center" vertical="center" shrinkToFit="1"/>
    </xf>
    <xf numFmtId="0" fontId="41" fillId="0" borderId="23" xfId="0" applyFont="1" applyBorder="1" applyAlignment="1">
      <alignment horizontal="center" vertical="center" shrinkToFit="1"/>
    </xf>
    <xf numFmtId="0" fontId="41" fillId="0" borderId="26" xfId="0" applyFont="1" applyBorder="1" applyAlignment="1">
      <alignment horizontal="center" vertical="center" shrinkToFit="1"/>
    </xf>
    <xf numFmtId="0" fontId="41" fillId="0" borderId="32" xfId="0" applyFont="1" applyBorder="1" applyAlignment="1">
      <alignment horizontal="center" vertical="center" shrinkToFit="1"/>
    </xf>
    <xf numFmtId="0" fontId="14" fillId="0" borderId="0" xfId="0" applyFont="1" applyBorder="1" applyAlignment="1">
      <alignment/>
    </xf>
    <xf numFmtId="0" fontId="41" fillId="0" borderId="19" xfId="0" applyNumberFormat="1" applyFont="1" applyBorder="1" applyAlignment="1">
      <alignment horizontal="center" vertical="center" wrapText="1" shrinkToFit="1"/>
    </xf>
    <xf numFmtId="0" fontId="41" fillId="0" borderId="18" xfId="0" applyNumberFormat="1" applyFont="1" applyBorder="1" applyAlignment="1">
      <alignment horizontal="center" vertical="center" wrapText="1" shrinkToFit="1"/>
    </xf>
    <xf numFmtId="0" fontId="41" fillId="0" borderId="33" xfId="0" applyNumberFormat="1" applyFont="1" applyBorder="1" applyAlignment="1">
      <alignment horizontal="center" vertical="center" wrapText="1" shrinkToFit="1"/>
    </xf>
    <xf numFmtId="0" fontId="41" fillId="0" borderId="34" xfId="0" applyNumberFormat="1" applyFont="1" applyBorder="1" applyAlignment="1">
      <alignment horizontal="center" vertical="center" wrapText="1" shrinkToFit="1"/>
    </xf>
    <xf numFmtId="0" fontId="41" fillId="0" borderId="30" xfId="0" applyNumberFormat="1" applyFont="1" applyBorder="1" applyAlignment="1">
      <alignment horizontal="center" vertical="center" wrapText="1" shrinkToFit="1"/>
    </xf>
    <xf numFmtId="0" fontId="41" fillId="0" borderId="19" xfId="0" applyNumberFormat="1" applyFont="1" applyBorder="1" applyAlignment="1">
      <alignment horizontal="center" vertical="center" shrinkToFit="1"/>
    </xf>
    <xf numFmtId="0" fontId="41" fillId="0" borderId="33" xfId="0" applyNumberFormat="1" applyFont="1" applyBorder="1" applyAlignment="1">
      <alignment horizontal="center" vertical="center" shrinkToFit="1"/>
    </xf>
    <xf numFmtId="0" fontId="41" fillId="0" borderId="35" xfId="0" applyNumberFormat="1" applyFont="1" applyBorder="1" applyAlignment="1">
      <alignment horizontal="center" vertical="center" shrinkToFit="1"/>
    </xf>
    <xf numFmtId="0" fontId="41" fillId="0" borderId="34" xfId="0" applyNumberFormat="1" applyFont="1" applyBorder="1" applyAlignment="1">
      <alignment horizontal="center" vertical="center" shrinkToFit="1"/>
    </xf>
    <xf numFmtId="0" fontId="41" fillId="0" borderId="36" xfId="0" applyNumberFormat="1" applyFont="1" applyBorder="1" applyAlignment="1">
      <alignment horizontal="center" vertical="center" shrinkToFit="1"/>
    </xf>
    <xf numFmtId="0" fontId="41" fillId="0" borderId="18" xfId="0" applyNumberFormat="1" applyFont="1" applyBorder="1" applyAlignment="1">
      <alignment horizontal="center" vertical="center" shrinkToFit="1"/>
    </xf>
    <xf numFmtId="0" fontId="41" fillId="0" borderId="37" xfId="0" applyNumberFormat="1" applyFont="1" applyBorder="1" applyAlignment="1">
      <alignment horizontal="center" vertical="center" wrapText="1" shrinkToFit="1"/>
    </xf>
    <xf numFmtId="0" fontId="41" fillId="0" borderId="23" xfId="0" applyNumberFormat="1" applyFont="1" applyBorder="1" applyAlignment="1">
      <alignment horizontal="center" vertical="center" shrinkToFit="1"/>
    </xf>
    <xf numFmtId="0" fontId="41" fillId="0" borderId="26" xfId="0" applyNumberFormat="1" applyFont="1" applyBorder="1" applyAlignment="1">
      <alignment horizontal="center" vertical="center" shrinkToFit="1"/>
    </xf>
    <xf numFmtId="0" fontId="41" fillId="0" borderId="37" xfId="0" applyNumberFormat="1" applyFont="1" applyBorder="1" applyAlignment="1">
      <alignment horizontal="center" vertical="center" shrinkToFit="1"/>
    </xf>
    <xf numFmtId="0" fontId="41" fillId="0" borderId="32" xfId="0" applyNumberFormat="1" applyFont="1" applyBorder="1" applyAlignment="1">
      <alignment horizontal="center" vertical="center" shrinkToFit="1"/>
    </xf>
    <xf numFmtId="0" fontId="41" fillId="0" borderId="38" xfId="0" applyNumberFormat="1" applyFont="1" applyBorder="1" applyAlignment="1">
      <alignment horizontal="center" vertical="center" shrinkToFit="1"/>
    </xf>
    <xf numFmtId="0" fontId="41" fillId="0" borderId="39" xfId="0" applyNumberFormat="1" applyFont="1" applyBorder="1" applyAlignment="1">
      <alignment horizontal="center" vertical="center" shrinkToFit="1"/>
    </xf>
    <xf numFmtId="0" fontId="41" fillId="0" borderId="40" xfId="0" applyNumberFormat="1" applyFont="1" applyBorder="1" applyAlignment="1">
      <alignment horizontal="center" vertical="center" shrinkToFit="1"/>
    </xf>
    <xf numFmtId="0" fontId="41" fillId="0" borderId="31" xfId="0" applyFont="1" applyBorder="1" applyAlignment="1">
      <alignment horizontal="center" vertical="center" shrinkToFit="1"/>
    </xf>
    <xf numFmtId="0" fontId="41" fillId="0" borderId="41" xfId="0" applyFont="1" applyBorder="1" applyAlignment="1">
      <alignment horizontal="center" vertical="center" shrinkToFit="1"/>
    </xf>
    <xf numFmtId="0" fontId="48" fillId="0" borderId="42" xfId="0" applyFont="1" applyBorder="1" applyAlignment="1">
      <alignment horizontal="center" vertical="center"/>
    </xf>
    <xf numFmtId="0" fontId="41" fillId="0" borderId="43" xfId="0" applyNumberFormat="1" applyFont="1" applyBorder="1" applyAlignment="1">
      <alignment horizontal="center" vertical="center" wrapText="1" shrinkToFit="1"/>
    </xf>
    <xf numFmtId="0" fontId="41" fillId="0" borderId="29" xfId="0" applyNumberFormat="1" applyFont="1" applyFill="1" applyBorder="1" applyAlignment="1">
      <alignment horizontal="center" vertical="center" wrapText="1" shrinkToFit="1"/>
    </xf>
    <xf numFmtId="0" fontId="41" fillId="0" borderId="20" xfId="0" applyNumberFormat="1" applyFont="1" applyFill="1" applyBorder="1" applyAlignment="1">
      <alignment horizontal="center" vertical="center" wrapText="1" shrinkToFit="1"/>
    </xf>
    <xf numFmtId="0" fontId="41" fillId="0" borderId="39" xfId="0" applyNumberFormat="1" applyFont="1" applyBorder="1" applyAlignment="1">
      <alignment horizontal="center" vertical="center" wrapText="1" shrinkToFit="1"/>
    </xf>
    <xf numFmtId="0" fontId="41" fillId="0" borderId="40" xfId="0" applyNumberFormat="1" applyFont="1" applyBorder="1" applyAlignment="1">
      <alignment horizontal="center" vertical="center" wrapText="1" shrinkToFit="1"/>
    </xf>
    <xf numFmtId="0" fontId="41" fillId="0" borderId="42" xfId="0" applyNumberFormat="1" applyFont="1" applyFill="1" applyBorder="1" applyAlignment="1">
      <alignment horizontal="center" vertical="center" wrapText="1" shrinkToFit="1"/>
    </xf>
    <xf numFmtId="0" fontId="41" fillId="0" borderId="43" xfId="0" applyNumberFormat="1" applyFont="1" applyBorder="1" applyAlignment="1">
      <alignment horizontal="center" vertical="center" shrinkToFit="1"/>
    </xf>
    <xf numFmtId="0" fontId="41" fillId="0" borderId="44" xfId="0" applyNumberFormat="1" applyFont="1" applyBorder="1" applyAlignment="1">
      <alignment horizontal="center" vertical="center" shrinkToFit="1"/>
    </xf>
    <xf numFmtId="0" fontId="41" fillId="0" borderId="45" xfId="0" applyNumberFormat="1" applyFont="1" applyBorder="1" applyAlignment="1">
      <alignment horizontal="center" vertical="center" shrinkToFit="1"/>
    </xf>
    <xf numFmtId="0" fontId="41" fillId="0" borderId="42" xfId="0" applyNumberFormat="1" applyFont="1" applyBorder="1" applyAlignment="1">
      <alignment horizontal="center" vertical="center" shrinkToFit="1"/>
    </xf>
    <xf numFmtId="0" fontId="41" fillId="0" borderId="29" xfId="0" applyFont="1" applyBorder="1" applyAlignment="1">
      <alignment horizontal="center" vertical="center" shrinkToFit="1"/>
    </xf>
    <xf numFmtId="0" fontId="41" fillId="0" borderId="28" xfId="0" applyNumberFormat="1" applyFont="1" applyBorder="1" applyAlignment="1">
      <alignment horizontal="center" vertical="center" wrapText="1" shrinkToFit="1"/>
    </xf>
    <xf numFmtId="0" fontId="41" fillId="0" borderId="21" xfId="0" applyNumberFormat="1" applyFont="1" applyBorder="1" applyAlignment="1">
      <alignment horizontal="center" vertical="center" wrapText="1" shrinkToFit="1"/>
    </xf>
    <xf numFmtId="0" fontId="41" fillId="0" borderId="27" xfId="0" applyNumberFormat="1" applyFont="1" applyBorder="1" applyAlignment="1">
      <alignment horizontal="center" vertical="center" wrapText="1" shrinkToFit="1"/>
    </xf>
    <xf numFmtId="0" fontId="41" fillId="0" borderId="14" xfId="0" applyNumberFormat="1" applyFont="1" applyFill="1" applyBorder="1" applyAlignment="1">
      <alignment horizontal="center" vertical="center" wrapText="1" shrinkToFit="1"/>
    </xf>
    <xf numFmtId="0" fontId="41" fillId="0" borderId="46" xfId="0" applyNumberFormat="1" applyFont="1" applyFill="1" applyBorder="1" applyAlignment="1">
      <alignment horizontal="center" vertical="center" wrapText="1" shrinkToFit="1"/>
    </xf>
    <xf numFmtId="0" fontId="41" fillId="0" borderId="47" xfId="0" applyNumberFormat="1" applyFont="1" applyFill="1" applyBorder="1" applyAlignment="1">
      <alignment horizontal="center" vertical="center" wrapText="1" shrinkToFit="1"/>
    </xf>
    <xf numFmtId="0" fontId="41" fillId="0" borderId="48" xfId="0" applyNumberFormat="1" applyFont="1" applyBorder="1" applyAlignment="1">
      <alignment horizontal="center" vertical="center" shrinkToFit="1"/>
    </xf>
    <xf numFmtId="0" fontId="41" fillId="0" borderId="49" xfId="0" applyFont="1" applyBorder="1" applyAlignment="1">
      <alignment horizontal="center" vertical="center" shrinkToFit="1"/>
    </xf>
    <xf numFmtId="0" fontId="41" fillId="0" borderId="50" xfId="0" applyFont="1" applyBorder="1" applyAlignment="1">
      <alignment horizontal="center" vertical="center" shrinkToFit="1"/>
    </xf>
    <xf numFmtId="0" fontId="41" fillId="0" borderId="51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wrapText="1"/>
    </xf>
    <xf numFmtId="0" fontId="41" fillId="0" borderId="52" xfId="0" applyNumberFormat="1" applyFont="1" applyFill="1" applyBorder="1" applyAlignment="1">
      <alignment horizontal="center" vertical="center" wrapText="1" shrinkToFit="1"/>
    </xf>
    <xf numFmtId="0" fontId="41" fillId="0" borderId="22" xfId="0" applyFont="1" applyBorder="1" applyAlignment="1">
      <alignment horizontal="center" vertical="center" shrinkToFit="1"/>
    </xf>
    <xf numFmtId="0" fontId="41" fillId="0" borderId="25" xfId="0" applyFont="1" applyBorder="1" applyAlignment="1">
      <alignment horizontal="center" vertical="center" shrinkToFit="1"/>
    </xf>
    <xf numFmtId="0" fontId="41" fillId="0" borderId="53" xfId="0" applyFont="1" applyBorder="1" applyAlignment="1">
      <alignment horizontal="center" vertical="center" shrinkToFit="1"/>
    </xf>
    <xf numFmtId="0" fontId="41" fillId="0" borderId="24" xfId="0" applyNumberFormat="1" applyFont="1" applyBorder="1" applyAlignment="1">
      <alignment horizontal="center" vertical="center" shrinkToFit="1"/>
    </xf>
    <xf numFmtId="0" fontId="41" fillId="0" borderId="54" xfId="0" applyNumberFormat="1" applyFont="1" applyBorder="1" applyAlignment="1">
      <alignment horizontal="center" vertical="center" wrapText="1" shrinkToFit="1"/>
    </xf>
    <xf numFmtId="0" fontId="41" fillId="0" borderId="12" xfId="0" applyNumberFormat="1" applyFont="1" applyFill="1" applyBorder="1" applyAlignment="1">
      <alignment horizontal="center" vertical="center" wrapText="1" shrinkToFit="1"/>
    </xf>
    <xf numFmtId="0" fontId="41" fillId="0" borderId="13" xfId="0" applyNumberFormat="1" applyFont="1" applyFill="1" applyBorder="1" applyAlignment="1">
      <alignment horizontal="center" vertical="center" wrapText="1" shrinkToFit="1"/>
    </xf>
    <xf numFmtId="0" fontId="41" fillId="0" borderId="55" xfId="0" applyNumberFormat="1" applyFont="1" applyBorder="1" applyAlignment="1">
      <alignment horizontal="center" vertical="center" shrinkToFit="1"/>
    </xf>
    <xf numFmtId="0" fontId="41" fillId="0" borderId="50" xfId="0" applyNumberFormat="1" applyFont="1" applyBorder="1" applyAlignment="1">
      <alignment horizontal="center" vertical="center" shrinkToFit="1"/>
    </xf>
    <xf numFmtId="0" fontId="41" fillId="0" borderId="56" xfId="0" applyNumberFormat="1" applyFont="1" applyBorder="1" applyAlignment="1">
      <alignment horizontal="center" vertical="center" shrinkToFit="1"/>
    </xf>
    <xf numFmtId="0" fontId="41" fillId="0" borderId="57" xfId="0" applyNumberFormat="1" applyFont="1" applyBorder="1" applyAlignment="1">
      <alignment horizontal="center" vertical="center" shrinkToFit="1"/>
    </xf>
    <xf numFmtId="0" fontId="41" fillId="0" borderId="20" xfId="0" applyNumberFormat="1" applyFont="1" applyBorder="1" applyAlignment="1">
      <alignment horizontal="center" vertical="center" shrinkToFit="1"/>
    </xf>
    <xf numFmtId="0" fontId="41" fillId="0" borderId="13" xfId="0" applyNumberFormat="1" applyFont="1" applyBorder="1" applyAlignment="1">
      <alignment horizontal="center" vertical="center" shrinkToFit="1"/>
    </xf>
    <xf numFmtId="0" fontId="14" fillId="0" borderId="14" xfId="0" applyFont="1" applyBorder="1" applyAlignment="1">
      <alignment shrinkToFit="1"/>
    </xf>
    <xf numFmtId="0" fontId="41" fillId="0" borderId="58" xfId="0" applyNumberFormat="1" applyFont="1" applyBorder="1" applyAlignment="1">
      <alignment horizontal="center" vertical="center" wrapText="1" shrinkToFit="1"/>
    </xf>
    <xf numFmtId="0" fontId="41" fillId="0" borderId="24" xfId="0" applyNumberFormat="1" applyFont="1" applyBorder="1" applyAlignment="1">
      <alignment horizontal="center" vertical="center" wrapText="1" shrinkToFit="1"/>
    </xf>
    <xf numFmtId="0" fontId="41" fillId="0" borderId="25" xfId="0" applyNumberFormat="1" applyFont="1" applyBorder="1" applyAlignment="1">
      <alignment horizontal="center" vertical="center" wrapText="1" shrinkToFit="1"/>
    </xf>
    <xf numFmtId="0" fontId="41" fillId="0" borderId="53" xfId="0" applyNumberFormat="1" applyFont="1" applyBorder="1" applyAlignment="1">
      <alignment horizontal="center" vertical="center" wrapText="1" shrinkToFit="1"/>
    </xf>
    <xf numFmtId="0" fontId="41" fillId="0" borderId="52" xfId="0" applyNumberFormat="1" applyFont="1" applyBorder="1" applyAlignment="1">
      <alignment horizontal="center" vertical="center" wrapText="1" shrinkToFit="1"/>
    </xf>
    <xf numFmtId="0" fontId="41" fillId="0" borderId="22" xfId="0" applyNumberFormat="1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8" fillId="0" borderId="19" xfId="0" applyNumberFormat="1" applyFont="1" applyBorder="1" applyAlignment="1">
      <alignment horizontal="center" vertical="center" shrinkToFit="1"/>
    </xf>
    <xf numFmtId="0" fontId="18" fillId="0" borderId="18" xfId="0" applyNumberFormat="1" applyFont="1" applyBorder="1" applyAlignment="1">
      <alignment horizontal="center" vertical="center" shrinkToFit="1"/>
    </xf>
    <xf numFmtId="0" fontId="18" fillId="0" borderId="33" xfId="0" applyNumberFormat="1" applyFont="1" applyBorder="1" applyAlignment="1">
      <alignment horizontal="center" vertical="center" shrinkToFit="1"/>
    </xf>
    <xf numFmtId="0" fontId="18" fillId="0" borderId="34" xfId="0" applyNumberFormat="1" applyFont="1" applyBorder="1" applyAlignment="1">
      <alignment horizontal="center" vertical="center" shrinkToFit="1"/>
    </xf>
    <xf numFmtId="0" fontId="18" fillId="0" borderId="30" xfId="0" applyNumberFormat="1" applyFont="1" applyBorder="1" applyAlignment="1">
      <alignment horizontal="center" vertical="center" shrinkToFit="1"/>
    </xf>
    <xf numFmtId="0" fontId="18" fillId="0" borderId="54" xfId="0" applyNumberFormat="1" applyFont="1" applyBorder="1" applyAlignment="1">
      <alignment horizontal="center" vertical="center" shrinkToFit="1"/>
    </xf>
    <xf numFmtId="0" fontId="41" fillId="0" borderId="22" xfId="0" applyFont="1" applyBorder="1" applyAlignment="1">
      <alignment horizontal="center" vertical="center"/>
    </xf>
    <xf numFmtId="0" fontId="41" fillId="0" borderId="58" xfId="0" applyNumberFormat="1" applyFont="1" applyBorder="1" applyAlignment="1">
      <alignment horizontal="center" vertical="center" shrinkToFit="1"/>
    </xf>
    <xf numFmtId="0" fontId="41" fillId="0" borderId="53" xfId="0" applyNumberFormat="1" applyFont="1" applyBorder="1" applyAlignment="1">
      <alignment horizontal="center" vertical="center" shrinkToFit="1"/>
    </xf>
    <xf numFmtId="0" fontId="41" fillId="0" borderId="52" xfId="0" applyNumberFormat="1" applyFont="1" applyBorder="1" applyAlignment="1">
      <alignment horizontal="center" vertical="center" shrinkToFit="1"/>
    </xf>
    <xf numFmtId="0" fontId="41" fillId="0" borderId="59" xfId="0" applyNumberFormat="1" applyFont="1" applyBorder="1" applyAlignment="1">
      <alignment horizontal="center" vertical="center" shrinkToFit="1"/>
    </xf>
    <xf numFmtId="0" fontId="41" fillId="0" borderId="24" xfId="0" applyFont="1" applyBorder="1" applyAlignment="1">
      <alignment horizontal="center" vertical="center" shrinkToFit="1"/>
    </xf>
    <xf numFmtId="0" fontId="48" fillId="0" borderId="45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 shrinkToFit="1"/>
    </xf>
    <xf numFmtId="0" fontId="41" fillId="0" borderId="55" xfId="0" applyNumberFormat="1" applyFont="1" applyBorder="1" applyAlignment="1">
      <alignment horizontal="center" vertical="center" wrapText="1" shrinkToFit="1"/>
    </xf>
    <xf numFmtId="0" fontId="41" fillId="0" borderId="51" xfId="0" applyNumberFormat="1" applyFont="1" applyBorder="1" applyAlignment="1">
      <alignment horizontal="center" vertical="center" shrinkToFit="1"/>
    </xf>
    <xf numFmtId="0" fontId="41" fillId="0" borderId="60" xfId="0" applyNumberFormat="1" applyFont="1" applyBorder="1" applyAlignment="1">
      <alignment horizontal="center" vertical="center" shrinkToFit="1"/>
    </xf>
    <xf numFmtId="0" fontId="41" fillId="0" borderId="17" xfId="0" applyNumberFormat="1" applyFont="1" applyBorder="1" applyAlignment="1">
      <alignment horizontal="center" vertical="center" wrapText="1" shrinkToFit="1"/>
    </xf>
    <xf numFmtId="0" fontId="41" fillId="0" borderId="54" xfId="0" applyNumberFormat="1" applyFont="1" applyBorder="1" applyAlignment="1">
      <alignment horizontal="center" vertical="center" shrinkToFit="1"/>
    </xf>
    <xf numFmtId="0" fontId="41" fillId="0" borderId="32" xfId="0" applyFont="1" applyBorder="1" applyAlignment="1">
      <alignment horizontal="center" vertical="center" wrapText="1"/>
    </xf>
    <xf numFmtId="0" fontId="41" fillId="0" borderId="41" xfId="0" applyNumberFormat="1" applyFont="1" applyBorder="1" applyAlignment="1">
      <alignment horizontal="center" vertical="center" shrinkToFit="1"/>
    </xf>
    <xf numFmtId="0" fontId="41" fillId="0" borderId="47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 wrapText="1"/>
    </xf>
    <xf numFmtId="0" fontId="41" fillId="0" borderId="50" xfId="0" applyNumberFormat="1" applyFont="1" applyBorder="1" applyAlignment="1">
      <alignment horizontal="center" vertical="center" wrapText="1" shrinkToFit="1"/>
    </xf>
    <xf numFmtId="0" fontId="41" fillId="0" borderId="49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textRotation="90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61" xfId="0" applyFont="1" applyBorder="1" applyAlignment="1">
      <alignment horizontal="center" vertical="top"/>
    </xf>
    <xf numFmtId="0" fontId="18" fillId="0" borderId="23" xfId="0" applyNumberFormat="1" applyFont="1" applyBorder="1" applyAlignment="1">
      <alignment horizontal="center" vertical="center"/>
    </xf>
    <xf numFmtId="0" fontId="18" fillId="0" borderId="26" xfId="0" applyNumberFormat="1" applyFont="1" applyBorder="1" applyAlignment="1">
      <alignment horizontal="center" vertical="center"/>
    </xf>
    <xf numFmtId="0" fontId="18" fillId="0" borderId="37" xfId="0" applyNumberFormat="1" applyFont="1" applyBorder="1" applyAlignment="1">
      <alignment horizontal="center" vertical="center"/>
    </xf>
    <xf numFmtId="0" fontId="18" fillId="0" borderId="32" xfId="0" applyNumberFormat="1" applyFont="1" applyBorder="1" applyAlignment="1">
      <alignment horizontal="center" vertical="center"/>
    </xf>
    <xf numFmtId="0" fontId="18" fillId="0" borderId="23" xfId="0" applyNumberFormat="1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28" xfId="0" applyNumberFormat="1" applyFont="1" applyBorder="1" applyAlignment="1">
      <alignment horizontal="center" vertical="center"/>
    </xf>
    <xf numFmtId="0" fontId="18" fillId="0" borderId="21" xfId="0" applyNumberFormat="1" applyFont="1" applyBorder="1" applyAlignment="1">
      <alignment horizontal="center" vertical="center"/>
    </xf>
    <xf numFmtId="0" fontId="18" fillId="0" borderId="27" xfId="0" applyNumberFormat="1" applyFont="1" applyBorder="1" applyAlignment="1">
      <alignment horizontal="center" vertical="center"/>
    </xf>
    <xf numFmtId="0" fontId="18" fillId="0" borderId="29" xfId="0" applyNumberFormat="1" applyFont="1" applyBorder="1" applyAlignment="1">
      <alignment horizontal="center" vertical="center"/>
    </xf>
    <xf numFmtId="0" fontId="18" fillId="0" borderId="28" xfId="0" applyNumberFormat="1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18" fillId="0" borderId="55" xfId="0" applyNumberFormat="1" applyFont="1" applyBorder="1" applyAlignment="1">
      <alignment horizontal="center" vertical="center"/>
    </xf>
    <xf numFmtId="0" fontId="18" fillId="0" borderId="50" xfId="0" applyNumberFormat="1" applyFont="1" applyBorder="1" applyAlignment="1">
      <alignment horizontal="center" vertical="center"/>
    </xf>
    <xf numFmtId="0" fontId="18" fillId="0" borderId="56" xfId="0" applyNumberFormat="1" applyFont="1" applyBorder="1" applyAlignment="1">
      <alignment horizontal="center" vertical="center"/>
    </xf>
    <xf numFmtId="0" fontId="18" fillId="0" borderId="57" xfId="0" applyNumberFormat="1" applyFont="1" applyBorder="1" applyAlignment="1">
      <alignment horizontal="center" vertical="center"/>
    </xf>
    <xf numFmtId="0" fontId="18" fillId="0" borderId="55" xfId="0" applyNumberFormat="1" applyFont="1" applyBorder="1" applyAlignment="1">
      <alignment horizontal="center" vertical="center" shrinkToFit="1"/>
    </xf>
    <xf numFmtId="0" fontId="18" fillId="0" borderId="55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0" fontId="15" fillId="0" borderId="19" xfId="0" applyFont="1" applyBorder="1" applyAlignment="1">
      <alignment horizontal="center" vertical="center"/>
    </xf>
    <xf numFmtId="0" fontId="41" fillId="0" borderId="18" xfId="0" applyNumberFormat="1" applyFont="1" applyFill="1" applyBorder="1" applyAlignment="1">
      <alignment horizontal="center" vertical="center" wrapText="1" shrinkToFit="1"/>
    </xf>
    <xf numFmtId="49" fontId="14" fillId="0" borderId="0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14" fillId="0" borderId="0" xfId="0" applyFont="1" applyBorder="1" applyAlignment="1">
      <alignment vertical="center"/>
    </xf>
    <xf numFmtId="49" fontId="22" fillId="0" borderId="0" xfId="0" applyNumberFormat="1" applyFont="1" applyFill="1" applyBorder="1" applyAlignment="1" applyProtection="1">
      <alignment/>
      <protection/>
    </xf>
    <xf numFmtId="49" fontId="22" fillId="0" borderId="15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1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14" fillId="0" borderId="0" xfId="0" applyNumberFormat="1" applyFont="1" applyBorder="1" applyAlignment="1" applyProtection="1">
      <alignment horizontal="center" vertical="justify"/>
      <protection/>
    </xf>
    <xf numFmtId="49" fontId="13" fillId="0" borderId="0" xfId="0" applyNumberFormat="1" applyFont="1" applyBorder="1" applyAlignment="1" applyProtection="1">
      <alignment horizontal="center" vertical="justify"/>
      <protection/>
    </xf>
    <xf numFmtId="0" fontId="14" fillId="0" borderId="0" xfId="0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Border="1" applyAlignment="1" applyProtection="1">
      <alignment/>
      <protection/>
    </xf>
    <xf numFmtId="49" fontId="13" fillId="0" borderId="0" xfId="0" applyNumberFormat="1" applyFont="1" applyBorder="1" applyAlignment="1" applyProtection="1">
      <alignment horizontal="left" vertical="justify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48" fillId="0" borderId="48" xfId="0" applyFont="1" applyBorder="1" applyAlignment="1">
      <alignment horizontal="center" vertical="center"/>
    </xf>
    <xf numFmtId="0" fontId="41" fillId="0" borderId="57" xfId="0" applyNumberFormat="1" applyFont="1" applyFill="1" applyBorder="1" applyAlignment="1">
      <alignment horizontal="center" vertical="center" wrapText="1" shrinkToFit="1"/>
    </xf>
    <xf numFmtId="0" fontId="41" fillId="0" borderId="49" xfId="0" applyNumberFormat="1" applyFont="1" applyFill="1" applyBorder="1" applyAlignment="1">
      <alignment horizontal="center" vertical="center" wrapText="1" shrinkToFit="1"/>
    </xf>
    <xf numFmtId="0" fontId="41" fillId="0" borderId="56" xfId="0" applyNumberFormat="1" applyFont="1" applyBorder="1" applyAlignment="1">
      <alignment horizontal="center" vertical="center" wrapText="1" shrinkToFit="1"/>
    </xf>
    <xf numFmtId="0" fontId="41" fillId="0" borderId="56" xfId="0" applyNumberFormat="1" applyFont="1" applyFill="1" applyBorder="1" applyAlignment="1">
      <alignment horizontal="center" vertical="center" wrapText="1" shrinkToFit="1"/>
    </xf>
    <xf numFmtId="0" fontId="41" fillId="0" borderId="48" xfId="0" applyNumberFormat="1" applyFont="1" applyFill="1" applyBorder="1" applyAlignment="1">
      <alignment horizontal="center" vertical="center" wrapText="1" shrinkToFit="1"/>
    </xf>
    <xf numFmtId="0" fontId="41" fillId="0" borderId="48" xfId="0" applyFont="1" applyBorder="1" applyAlignment="1">
      <alignment horizontal="center" vertical="center" shrinkToFit="1"/>
    </xf>
    <xf numFmtId="0" fontId="41" fillId="0" borderId="62" xfId="0" applyNumberFormat="1" applyFont="1" applyBorder="1" applyAlignment="1">
      <alignment horizontal="center" vertical="center" shrinkToFit="1"/>
    </xf>
    <xf numFmtId="0" fontId="41" fillId="0" borderId="12" xfId="0" applyNumberFormat="1" applyFont="1" applyBorder="1" applyAlignment="1">
      <alignment horizontal="center" vertical="center" shrinkToFit="1"/>
    </xf>
    <xf numFmtId="0" fontId="41" fillId="0" borderId="14" xfId="0" applyNumberFormat="1" applyFont="1" applyBorder="1" applyAlignment="1">
      <alignment horizontal="center" vertical="center" shrinkToFit="1"/>
    </xf>
    <xf numFmtId="0" fontId="41" fillId="0" borderId="22" xfId="0" applyNumberFormat="1" applyFont="1" applyBorder="1" applyAlignment="1">
      <alignment horizontal="center" vertical="center" shrinkToFit="1"/>
    </xf>
    <xf numFmtId="0" fontId="41" fillId="0" borderId="46" xfId="0" applyFont="1" applyBorder="1" applyAlignment="1">
      <alignment horizontal="center" vertical="center" shrinkToFit="1"/>
    </xf>
    <xf numFmtId="0" fontId="41" fillId="0" borderId="12" xfId="0" applyFont="1" applyBorder="1" applyAlignment="1">
      <alignment horizontal="center" vertical="center" shrinkToFit="1"/>
    </xf>
    <xf numFmtId="0" fontId="20" fillId="0" borderId="32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wrapText="1"/>
    </xf>
    <xf numFmtId="0" fontId="41" fillId="0" borderId="2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/>
    </xf>
    <xf numFmtId="0" fontId="48" fillId="0" borderId="30" xfId="0" applyNumberFormat="1" applyFont="1" applyBorder="1" applyAlignment="1">
      <alignment horizontal="center" vertical="center" wrapText="1"/>
    </xf>
    <xf numFmtId="0" fontId="48" fillId="0" borderId="19" xfId="0" applyNumberFormat="1" applyFont="1" applyFill="1" applyBorder="1" applyAlignment="1">
      <alignment horizontal="center" vertical="center"/>
    </xf>
    <xf numFmtId="0" fontId="48" fillId="0" borderId="18" xfId="0" applyNumberFormat="1" applyFont="1" applyBorder="1" applyAlignment="1">
      <alignment horizontal="center" vertical="center"/>
    </xf>
    <xf numFmtId="0" fontId="48" fillId="0" borderId="19" xfId="0" applyNumberFormat="1" applyFont="1" applyBorder="1" applyAlignment="1">
      <alignment horizontal="center" vertical="center"/>
    </xf>
    <xf numFmtId="0" fontId="49" fillId="0" borderId="30" xfId="0" applyNumberFormat="1" applyFont="1" applyBorder="1" applyAlignment="1">
      <alignment horizontal="center" vertical="center" wrapText="1"/>
    </xf>
    <xf numFmtId="0" fontId="15" fillId="0" borderId="30" xfId="0" applyNumberFormat="1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/>
    </xf>
    <xf numFmtId="0" fontId="48" fillId="0" borderId="22" xfId="0" applyNumberFormat="1" applyFont="1" applyBorder="1" applyAlignment="1">
      <alignment horizontal="center" vertical="center" wrapText="1"/>
    </xf>
    <xf numFmtId="0" fontId="48" fillId="0" borderId="24" xfId="0" applyNumberFormat="1" applyFont="1" applyBorder="1" applyAlignment="1">
      <alignment horizontal="center" vertical="center"/>
    </xf>
    <xf numFmtId="0" fontId="48" fillId="0" borderId="5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51" fillId="0" borderId="0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left" vertical="top" wrapText="1"/>
    </xf>
    <xf numFmtId="0" fontId="14" fillId="0" borderId="0" xfId="0" applyNumberFormat="1" applyFont="1" applyBorder="1" applyAlignment="1">
      <alignment vertical="top"/>
    </xf>
    <xf numFmtId="0" fontId="1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48" fillId="0" borderId="30" xfId="0" applyFont="1" applyBorder="1" applyAlignment="1">
      <alignment horizontal="center" vertical="center"/>
    </xf>
    <xf numFmtId="0" fontId="41" fillId="0" borderId="33" xfId="0" applyNumberFormat="1" applyFont="1" applyFill="1" applyBorder="1" applyAlignment="1">
      <alignment horizontal="center" vertical="center" wrapText="1" shrinkToFit="1"/>
    </xf>
    <xf numFmtId="0" fontId="41" fillId="0" borderId="54" xfId="0" applyNumberFormat="1" applyFont="1" applyFill="1" applyBorder="1" applyAlignment="1">
      <alignment horizontal="center" vertical="center" wrapText="1" shrinkToFit="1"/>
    </xf>
    <xf numFmtId="0" fontId="41" fillId="0" borderId="30" xfId="0" applyNumberFormat="1" applyFont="1" applyFill="1" applyBorder="1" applyAlignment="1">
      <alignment horizontal="center" vertical="center" wrapText="1" shrinkToFit="1"/>
    </xf>
    <xf numFmtId="0" fontId="41" fillId="0" borderId="33" xfId="0" applyFont="1" applyBorder="1" applyAlignment="1">
      <alignment horizontal="center" vertical="center" shrinkToFit="1"/>
    </xf>
    <xf numFmtId="0" fontId="41" fillId="0" borderId="34" xfId="0" applyFont="1" applyBorder="1" applyAlignment="1">
      <alignment horizontal="center" vertical="center" shrinkToFit="1"/>
    </xf>
    <xf numFmtId="0" fontId="41" fillId="0" borderId="30" xfId="0" applyFont="1" applyBorder="1" applyAlignment="1">
      <alignment horizontal="center" vertical="center" shrinkToFit="1"/>
    </xf>
    <xf numFmtId="0" fontId="48" fillId="0" borderId="64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 wrapText="1"/>
    </xf>
    <xf numFmtId="0" fontId="41" fillId="0" borderId="65" xfId="0" applyNumberFormat="1" applyFont="1" applyFill="1" applyBorder="1" applyAlignment="1">
      <alignment horizontal="center" vertical="center" wrapText="1" shrinkToFit="1"/>
    </xf>
    <xf numFmtId="0" fontId="41" fillId="0" borderId="66" xfId="0" applyNumberFormat="1" applyFont="1" applyFill="1" applyBorder="1" applyAlignment="1">
      <alignment horizontal="center" vertical="center" wrapText="1" shrinkToFit="1"/>
    </xf>
    <xf numFmtId="0" fontId="41" fillId="0" borderId="59" xfId="0" applyNumberFormat="1" applyFont="1" applyFill="1" applyBorder="1" applyAlignment="1">
      <alignment horizontal="center" vertical="center" wrapText="1" shrinkToFit="1"/>
    </xf>
    <xf numFmtId="0" fontId="41" fillId="0" borderId="64" xfId="0" applyNumberFormat="1" applyFont="1" applyFill="1" applyBorder="1" applyAlignment="1">
      <alignment horizontal="center" vertical="center" wrapText="1" shrinkToFit="1"/>
    </xf>
    <xf numFmtId="0" fontId="41" fillId="0" borderId="38" xfId="0" applyFont="1" applyBorder="1" applyAlignment="1">
      <alignment horizontal="center" vertical="center" shrinkToFit="1"/>
    </xf>
    <xf numFmtId="0" fontId="41" fillId="0" borderId="39" xfId="0" applyFont="1" applyBorder="1" applyAlignment="1">
      <alignment horizontal="center" vertical="center" shrinkToFit="1"/>
    </xf>
    <xf numFmtId="0" fontId="41" fillId="0" borderId="64" xfId="0" applyFont="1" applyBorder="1" applyAlignment="1">
      <alignment horizontal="center" vertical="center" shrinkToFit="1"/>
    </xf>
    <xf numFmtId="0" fontId="41" fillId="0" borderId="66" xfId="0" applyFont="1" applyBorder="1" applyAlignment="1">
      <alignment horizontal="center" vertical="center" shrinkToFit="1"/>
    </xf>
    <xf numFmtId="0" fontId="41" fillId="0" borderId="11" xfId="0" applyFont="1" applyBorder="1" applyAlignment="1">
      <alignment horizontal="center" vertical="center" shrinkToFit="1"/>
    </xf>
    <xf numFmtId="0" fontId="41" fillId="0" borderId="65" xfId="0" applyNumberFormat="1" applyFont="1" applyBorder="1" applyAlignment="1">
      <alignment horizontal="center" vertical="center" shrinkToFit="1"/>
    </xf>
    <xf numFmtId="0" fontId="41" fillId="0" borderId="28" xfId="0" applyFont="1" applyBorder="1" applyAlignment="1">
      <alignment horizontal="center" vertical="center" shrinkToFit="1"/>
    </xf>
    <xf numFmtId="0" fontId="41" fillId="0" borderId="55" xfId="0" applyFont="1" applyBorder="1" applyAlignment="1">
      <alignment horizontal="center" vertical="center" shrinkToFit="1"/>
    </xf>
    <xf numFmtId="0" fontId="41" fillId="0" borderId="57" xfId="0" applyFont="1" applyBorder="1" applyAlignment="1">
      <alignment horizontal="center" vertical="center" shrinkToFit="1"/>
    </xf>
    <xf numFmtId="0" fontId="41" fillId="0" borderId="31" xfId="0" applyFont="1" applyBorder="1" applyAlignment="1">
      <alignment horizontal="center" vertical="center"/>
    </xf>
    <xf numFmtId="0" fontId="41" fillId="0" borderId="32" xfId="0" applyNumberFormat="1" applyFont="1" applyFill="1" applyBorder="1" applyAlignment="1">
      <alignment horizontal="center" vertical="center" wrapText="1" shrinkToFit="1"/>
    </xf>
    <xf numFmtId="0" fontId="41" fillId="0" borderId="41" xfId="0" applyNumberFormat="1" applyFont="1" applyFill="1" applyBorder="1" applyAlignment="1">
      <alignment horizontal="center" vertical="center" wrapText="1" shrinkToFit="1"/>
    </xf>
    <xf numFmtId="0" fontId="41" fillId="0" borderId="37" xfId="0" applyNumberFormat="1" applyFont="1" applyFill="1" applyBorder="1" applyAlignment="1">
      <alignment horizontal="center" vertical="center" wrapText="1" shrinkToFit="1"/>
    </xf>
    <xf numFmtId="0" fontId="41" fillId="0" borderId="31" xfId="0" applyNumberFormat="1" applyFont="1" applyFill="1" applyBorder="1" applyAlignment="1">
      <alignment horizontal="center" vertical="center" wrapText="1" shrinkToFit="1"/>
    </xf>
    <xf numFmtId="0" fontId="41" fillId="0" borderId="64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 wrapText="1"/>
    </xf>
    <xf numFmtId="0" fontId="41" fillId="0" borderId="40" xfId="0" applyNumberFormat="1" applyFont="1" applyFill="1" applyBorder="1" applyAlignment="1">
      <alignment horizontal="center" vertical="center" wrapText="1" shrinkToFit="1"/>
    </xf>
    <xf numFmtId="0" fontId="41" fillId="0" borderId="67" xfId="0" applyNumberFormat="1" applyFont="1" applyBorder="1" applyAlignment="1">
      <alignment horizontal="center" vertical="center" shrinkToFit="1"/>
    </xf>
    <xf numFmtId="0" fontId="41" fillId="0" borderId="11" xfId="0" applyNumberFormat="1" applyFont="1" applyBorder="1" applyAlignment="1">
      <alignment horizontal="center" vertical="center" shrinkToFit="1"/>
    </xf>
    <xf numFmtId="0" fontId="48" fillId="0" borderId="4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41" fillId="0" borderId="62" xfId="0" applyNumberFormat="1" applyFont="1" applyBorder="1" applyAlignment="1">
      <alignment horizontal="center" vertical="center" wrapText="1" shrinkToFit="1"/>
    </xf>
    <xf numFmtId="0" fontId="41" fillId="0" borderId="12" xfId="0" applyNumberFormat="1" applyFont="1" applyBorder="1" applyAlignment="1">
      <alignment horizontal="center" vertical="center" wrapText="1" shrinkToFit="1"/>
    </xf>
    <xf numFmtId="0" fontId="41" fillId="0" borderId="13" xfId="0" applyNumberFormat="1" applyFont="1" applyBorder="1" applyAlignment="1">
      <alignment horizontal="center" vertical="center" wrapText="1" shrinkToFit="1"/>
    </xf>
    <xf numFmtId="0" fontId="41" fillId="0" borderId="47" xfId="0" applyFont="1" applyBorder="1" applyAlignment="1">
      <alignment horizontal="center" vertical="center" shrinkToFit="1"/>
    </xf>
    <xf numFmtId="0" fontId="41" fillId="0" borderId="30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 wrapText="1"/>
    </xf>
    <xf numFmtId="0" fontId="41" fillId="0" borderId="67" xfId="0" applyNumberFormat="1" applyFont="1" applyBorder="1" applyAlignment="1">
      <alignment horizontal="center" vertical="center" wrapText="1" shrinkToFit="1"/>
    </xf>
    <xf numFmtId="0" fontId="41" fillId="0" borderId="11" xfId="0" applyNumberFormat="1" applyFont="1" applyBorder="1" applyAlignment="1">
      <alignment horizontal="center" vertical="center" wrapText="1" shrinkToFit="1"/>
    </xf>
    <xf numFmtId="0" fontId="41" fillId="0" borderId="59" xfId="0" applyNumberFormat="1" applyFont="1" applyBorder="1" applyAlignment="1">
      <alignment horizontal="center" vertical="center" wrapText="1" shrinkToFit="1"/>
    </xf>
    <xf numFmtId="0" fontId="41" fillId="0" borderId="64" xfId="0" applyNumberFormat="1" applyFont="1" applyBorder="1" applyAlignment="1">
      <alignment horizontal="center" vertical="center" shrinkToFit="1"/>
    </xf>
    <xf numFmtId="0" fontId="41" fillId="0" borderId="44" xfId="0" applyNumberFormat="1" applyFont="1" applyFill="1" applyBorder="1" applyAlignment="1">
      <alignment horizontal="center" vertical="center" wrapText="1" shrinkToFit="1"/>
    </xf>
    <xf numFmtId="0" fontId="41" fillId="0" borderId="38" xfId="0" applyNumberFormat="1" applyFont="1" applyFill="1" applyBorder="1" applyAlignment="1">
      <alignment horizontal="center" vertical="center" wrapText="1" shrinkToFit="1"/>
    </xf>
    <xf numFmtId="0" fontId="41" fillId="0" borderId="45" xfId="0" applyNumberFormat="1" applyFont="1" applyFill="1" applyBorder="1" applyAlignment="1">
      <alignment horizontal="center" vertical="center" wrapText="1" shrinkToFit="1"/>
    </xf>
    <xf numFmtId="0" fontId="41" fillId="0" borderId="45" xfId="0" applyFont="1" applyBorder="1" applyAlignment="1">
      <alignment horizontal="center" vertical="center" shrinkToFit="1"/>
    </xf>
    <xf numFmtId="0" fontId="15" fillId="0" borderId="55" xfId="0" applyNumberFormat="1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9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2" fillId="0" borderId="69" xfId="0" applyNumberFormat="1" applyFont="1" applyFill="1" applyBorder="1" applyAlignment="1">
      <alignment horizontal="center" vertical="center" textRotation="90" wrapText="1"/>
    </xf>
    <xf numFmtId="0" fontId="2" fillId="0" borderId="0" xfId="0" applyNumberFormat="1" applyFont="1" applyFill="1" applyBorder="1" applyAlignment="1">
      <alignment horizontal="center" vertical="center" textRotation="90" wrapText="1"/>
    </xf>
    <xf numFmtId="0" fontId="2" fillId="0" borderId="59" xfId="0" applyNumberFormat="1" applyFont="1" applyFill="1" applyBorder="1" applyAlignment="1">
      <alignment horizontal="center" vertical="center" textRotation="90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68" xfId="0" applyNumberFormat="1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left" vertical="center"/>
    </xf>
    <xf numFmtId="0" fontId="42" fillId="0" borderId="6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8" fillId="0" borderId="15" xfId="0" applyNumberFormat="1" applyFont="1" applyFill="1" applyBorder="1" applyAlignment="1">
      <alignment horizontal="left" vertical="center"/>
    </xf>
    <xf numFmtId="0" fontId="16" fillId="0" borderId="71" xfId="0" applyNumberFormat="1" applyFont="1" applyBorder="1" applyAlignment="1">
      <alignment horizontal="center" vertical="center" wrapText="1"/>
    </xf>
    <xf numFmtId="0" fontId="16" fillId="0" borderId="72" xfId="0" applyNumberFormat="1" applyFont="1" applyBorder="1" applyAlignment="1">
      <alignment horizontal="center" vertical="center" wrapText="1"/>
    </xf>
    <xf numFmtId="0" fontId="16" fillId="0" borderId="73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 wrapText="1"/>
    </xf>
    <xf numFmtId="0" fontId="11" fillId="0" borderId="71" xfId="0" applyNumberFormat="1" applyFont="1" applyBorder="1" applyAlignment="1">
      <alignment horizontal="center" vertical="center" wrapText="1"/>
    </xf>
    <xf numFmtId="0" fontId="11" fillId="0" borderId="74" xfId="0" applyNumberFormat="1" applyFont="1" applyBorder="1" applyAlignment="1">
      <alignment horizontal="center" vertical="center" wrapText="1"/>
    </xf>
    <xf numFmtId="0" fontId="11" fillId="0" borderId="73" xfId="0" applyNumberFormat="1" applyFont="1" applyBorder="1" applyAlignment="1">
      <alignment horizontal="center" vertical="center" wrapText="1"/>
    </xf>
    <xf numFmtId="0" fontId="11" fillId="0" borderId="61" xfId="0" applyNumberFormat="1" applyFont="1" applyBorder="1" applyAlignment="1">
      <alignment horizontal="center" vertical="center" wrapText="1"/>
    </xf>
    <xf numFmtId="0" fontId="11" fillId="0" borderId="75" xfId="0" applyNumberFormat="1" applyFont="1" applyBorder="1" applyAlignment="1">
      <alignment horizontal="center" vertical="center" wrapText="1"/>
    </xf>
    <xf numFmtId="0" fontId="11" fillId="0" borderId="76" xfId="0" applyNumberFormat="1" applyFont="1" applyBorder="1" applyAlignment="1">
      <alignment horizontal="center" vertical="center" wrapText="1"/>
    </xf>
    <xf numFmtId="0" fontId="2" fillId="0" borderId="62" xfId="0" applyNumberFormat="1" applyFont="1" applyBorder="1" applyAlignment="1">
      <alignment horizontal="center" vertical="center" textRotation="90"/>
    </xf>
    <xf numFmtId="0" fontId="2" fillId="0" borderId="73" xfId="0" applyNumberFormat="1" applyFont="1" applyBorder="1" applyAlignment="1">
      <alignment horizontal="center" vertical="center" textRotation="90"/>
    </xf>
    <xf numFmtId="0" fontId="2" fillId="0" borderId="67" xfId="0" applyNumberFormat="1" applyFont="1" applyBorder="1" applyAlignment="1">
      <alignment horizontal="center" vertical="center" textRotation="90"/>
    </xf>
    <xf numFmtId="0" fontId="15" fillId="0" borderId="68" xfId="0" applyFont="1" applyBorder="1" applyAlignment="1">
      <alignment horizontal="center" vertical="center"/>
    </xf>
    <xf numFmtId="0" fontId="41" fillId="0" borderId="71" xfId="0" applyNumberFormat="1" applyFont="1" applyBorder="1" applyAlignment="1">
      <alignment horizontal="left" vertical="center" wrapText="1" shrinkToFit="1"/>
    </xf>
    <xf numFmtId="0" fontId="41" fillId="0" borderId="72" xfId="0" applyNumberFormat="1" applyFont="1" applyBorder="1" applyAlignment="1">
      <alignment horizontal="left" vertical="center" wrapText="1" shrinkToFit="1"/>
    </xf>
    <xf numFmtId="0" fontId="41" fillId="0" borderId="74" xfId="0" applyNumberFormat="1" applyFont="1" applyBorder="1" applyAlignment="1">
      <alignment horizontal="left" vertical="center" wrapText="1" shrinkToFit="1"/>
    </xf>
    <xf numFmtId="0" fontId="18" fillId="0" borderId="17" xfId="0" applyFont="1" applyBorder="1" applyAlignment="1">
      <alignment horizontal="right" vertical="center" wrapText="1"/>
    </xf>
    <xf numFmtId="0" fontId="18" fillId="0" borderId="35" xfId="0" applyFont="1" applyBorder="1" applyAlignment="1">
      <alignment horizontal="right" vertical="center" wrapText="1"/>
    </xf>
    <xf numFmtId="0" fontId="18" fillId="0" borderId="77" xfId="0" applyFont="1" applyBorder="1" applyAlignment="1">
      <alignment horizontal="right" vertical="center" wrapText="1" shrinkToFit="1"/>
    </xf>
    <xf numFmtId="0" fontId="18" fillId="0" borderId="35" xfId="0" applyFont="1" applyBorder="1" applyAlignment="1">
      <alignment horizontal="right" vertical="center" wrapText="1" shrinkToFit="1"/>
    </xf>
    <xf numFmtId="0" fontId="47" fillId="0" borderId="13" xfId="0" applyNumberFormat="1" applyFont="1" applyFill="1" applyBorder="1" applyAlignment="1">
      <alignment horizontal="center" vertical="center" wrapText="1"/>
    </xf>
    <xf numFmtId="0" fontId="47" fillId="0" borderId="46" xfId="0" applyNumberFormat="1" applyFont="1" applyFill="1" applyBorder="1" applyAlignment="1">
      <alignment horizontal="center" vertical="center" wrapText="1"/>
    </xf>
    <xf numFmtId="0" fontId="47" fillId="0" borderId="40" xfId="0" applyNumberFormat="1" applyFont="1" applyFill="1" applyBorder="1" applyAlignment="1">
      <alignment horizontal="center" vertical="center" wrapText="1"/>
    </xf>
    <xf numFmtId="0" fontId="47" fillId="0" borderId="38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textRotation="90"/>
    </xf>
    <xf numFmtId="0" fontId="7" fillId="0" borderId="78" xfId="0" applyFont="1" applyBorder="1" applyAlignment="1">
      <alignment horizontal="center" vertical="center" textRotation="90"/>
    </xf>
    <xf numFmtId="0" fontId="7" fillId="0" borderId="79" xfId="0" applyFont="1" applyBorder="1" applyAlignment="1">
      <alignment horizontal="center" vertical="center" textRotation="90"/>
    </xf>
    <xf numFmtId="0" fontId="16" fillId="0" borderId="71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6" fillId="0" borderId="1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41" fillId="0" borderId="17" xfId="0" applyNumberFormat="1" applyFont="1" applyBorder="1" applyAlignment="1">
      <alignment horizontal="left" vertical="center" wrapText="1" shrinkToFit="1"/>
    </xf>
    <xf numFmtId="0" fontId="41" fillId="0" borderId="35" xfId="0" applyNumberFormat="1" applyFont="1" applyBorder="1" applyAlignment="1">
      <alignment horizontal="left" vertical="center" wrapText="1" shrinkToFit="1"/>
    </xf>
    <xf numFmtId="0" fontId="41" fillId="0" borderId="36" xfId="0" applyNumberFormat="1" applyFont="1" applyBorder="1" applyAlignment="1">
      <alignment horizontal="left" vertical="center" wrapText="1" shrinkToFit="1"/>
    </xf>
    <xf numFmtId="0" fontId="15" fillId="0" borderId="17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8" fillId="0" borderId="71" xfId="0" applyFont="1" applyBorder="1" applyAlignment="1">
      <alignment horizontal="right" vertical="center" wrapText="1" shrinkToFit="1"/>
    </xf>
    <xf numFmtId="0" fontId="18" fillId="0" borderId="72" xfId="0" applyFont="1" applyBorder="1" applyAlignment="1">
      <alignment horizontal="right" vertical="center" wrapText="1" shrinkToFit="1"/>
    </xf>
    <xf numFmtId="0" fontId="41" fillId="0" borderId="80" xfId="0" applyFont="1" applyBorder="1" applyAlignment="1">
      <alignment horizontal="left" vertical="center" wrapText="1"/>
    </xf>
    <xf numFmtId="0" fontId="41" fillId="0" borderId="68" xfId="0" applyFont="1" applyBorder="1" applyAlignment="1">
      <alignment horizontal="left" vertical="center" wrapText="1"/>
    </xf>
    <xf numFmtId="0" fontId="20" fillId="0" borderId="70" xfId="0" applyFont="1" applyBorder="1" applyAlignment="1">
      <alignment horizontal="left" vertical="center" wrapText="1"/>
    </xf>
    <xf numFmtId="0" fontId="41" fillId="0" borderId="68" xfId="0" applyNumberFormat="1" applyFont="1" applyBorder="1" applyAlignment="1">
      <alignment horizontal="left" vertical="center" wrapText="1" shrinkToFit="1"/>
    </xf>
    <xf numFmtId="0" fontId="20" fillId="0" borderId="68" xfId="0" applyFont="1" applyBorder="1" applyAlignment="1">
      <alignment horizontal="left" vertical="center" shrinkToFit="1"/>
    </xf>
    <xf numFmtId="0" fontId="20" fillId="0" borderId="70" xfId="0" applyFont="1" applyBorder="1" applyAlignment="1">
      <alignment horizontal="left" vertical="center" shrinkToFit="1"/>
    </xf>
    <xf numFmtId="0" fontId="7" fillId="0" borderId="72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72" xfId="0" applyFont="1" applyBorder="1" applyAlignment="1">
      <alignment horizontal="left" vertical="top"/>
    </xf>
    <xf numFmtId="0" fontId="22" fillId="0" borderId="71" xfId="0" applyNumberFormat="1" applyFont="1" applyBorder="1" applyAlignment="1">
      <alignment horizontal="center" vertical="center" textRotation="89"/>
    </xf>
    <xf numFmtId="0" fontId="22" fillId="0" borderId="73" xfId="0" applyNumberFormat="1" applyFont="1" applyBorder="1" applyAlignment="1">
      <alignment horizontal="center" vertical="center" textRotation="89"/>
    </xf>
    <xf numFmtId="0" fontId="22" fillId="0" borderId="77" xfId="0" applyNumberFormat="1" applyFont="1" applyBorder="1" applyAlignment="1">
      <alignment horizontal="center" vertical="center" textRotation="89"/>
    </xf>
    <xf numFmtId="0" fontId="6" fillId="0" borderId="71" xfId="0" applyNumberFormat="1" applyFont="1" applyBorder="1" applyAlignment="1">
      <alignment horizontal="center" vertical="center"/>
    </xf>
    <xf numFmtId="0" fontId="6" fillId="0" borderId="72" xfId="0" applyNumberFormat="1" applyFont="1" applyBorder="1" applyAlignment="1">
      <alignment horizontal="center" vertical="center"/>
    </xf>
    <xf numFmtId="0" fontId="6" fillId="0" borderId="73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75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11" fillId="0" borderId="69" xfId="0" applyNumberFormat="1" applyFont="1" applyFill="1" applyBorder="1" applyAlignment="1">
      <alignment horizontal="center" vertical="center" wrapText="1"/>
    </xf>
    <xf numFmtId="0" fontId="11" fillId="0" borderId="46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38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textRotation="90" wrapText="1"/>
    </xf>
    <xf numFmtId="49" fontId="2" fillId="0" borderId="66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59" xfId="0" applyNumberFormat="1" applyFont="1" applyBorder="1" applyAlignment="1">
      <alignment horizontal="center" vertical="center" textRotation="90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69" xfId="0" applyNumberFormat="1" applyFont="1" applyFill="1" applyBorder="1" applyAlignment="1">
      <alignment horizontal="center" vertical="center"/>
    </xf>
    <xf numFmtId="0" fontId="2" fillId="0" borderId="68" xfId="0" applyNumberFormat="1" applyFont="1" applyFill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textRotation="90"/>
    </xf>
    <xf numFmtId="49" fontId="2" fillId="0" borderId="11" xfId="0" applyNumberFormat="1" applyFont="1" applyBorder="1" applyAlignment="1">
      <alignment horizontal="center" vertical="center" textRotation="90"/>
    </xf>
    <xf numFmtId="49" fontId="6" fillId="0" borderId="7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textRotation="90" wrapText="1"/>
    </xf>
    <xf numFmtId="0" fontId="2" fillId="0" borderId="64" xfId="0" applyNumberFormat="1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 horizontal="center" vertical="center" textRotation="90" wrapText="1"/>
    </xf>
    <xf numFmtId="49" fontId="2" fillId="0" borderId="11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Fill="1" applyBorder="1" applyAlignment="1">
      <alignment horizontal="center" vertical="center" textRotation="90" wrapText="1"/>
    </xf>
    <xf numFmtId="0" fontId="7" fillId="0" borderId="62" xfId="0" applyFont="1" applyBorder="1" applyAlignment="1">
      <alignment horizontal="center" vertical="center" textRotation="90" wrapText="1"/>
    </xf>
    <xf numFmtId="0" fontId="7" fillId="0" borderId="67" xfId="0" applyFont="1" applyBorder="1" applyAlignment="1">
      <alignment horizontal="center" vertical="center" textRotation="90" wrapText="1"/>
    </xf>
    <xf numFmtId="0" fontId="6" fillId="0" borderId="85" xfId="0" applyFont="1" applyBorder="1" applyAlignment="1">
      <alignment horizontal="center" vertical="top" wrapText="1"/>
    </xf>
    <xf numFmtId="0" fontId="6" fillId="0" borderId="86" xfId="0" applyFont="1" applyBorder="1" applyAlignment="1">
      <alignment horizontal="center" vertical="top" wrapText="1"/>
    </xf>
    <xf numFmtId="0" fontId="6" fillId="0" borderId="87" xfId="0" applyFont="1" applyBorder="1" applyAlignment="1">
      <alignment horizontal="center" vertical="top" wrapText="1"/>
    </xf>
    <xf numFmtId="0" fontId="41" fillId="0" borderId="80" xfId="0" applyNumberFormat="1" applyFont="1" applyBorder="1" applyAlignment="1">
      <alignment horizontal="left" vertical="center" wrapText="1" shrinkToFit="1"/>
    </xf>
    <xf numFmtId="0" fontId="41" fillId="0" borderId="70" xfId="0" applyNumberFormat="1" applyFont="1" applyBorder="1" applyAlignment="1">
      <alignment horizontal="left" vertical="center" wrapText="1" shrinkToFit="1"/>
    </xf>
    <xf numFmtId="0" fontId="41" fillId="0" borderId="85" xfId="0" applyNumberFormat="1" applyFont="1" applyBorder="1" applyAlignment="1">
      <alignment horizontal="left" vertical="center" wrapText="1" shrinkToFit="1"/>
    </xf>
    <xf numFmtId="0" fontId="41" fillId="0" borderId="86" xfId="0" applyNumberFormat="1" applyFont="1" applyBorder="1" applyAlignment="1">
      <alignment horizontal="left" vertical="center" wrapText="1" shrinkToFit="1"/>
    </xf>
    <xf numFmtId="0" fontId="41" fillId="0" borderId="87" xfId="0" applyNumberFormat="1" applyFont="1" applyBorder="1" applyAlignment="1">
      <alignment horizontal="left" vertical="center" wrapText="1" shrinkToFit="1"/>
    </xf>
    <xf numFmtId="0" fontId="2" fillId="0" borderId="14" xfId="0" applyNumberFormat="1" applyFont="1" applyBorder="1" applyAlignment="1">
      <alignment horizontal="center" vertical="center" textRotation="90" wrapText="1"/>
    </xf>
    <xf numFmtId="0" fontId="2" fillId="0" borderId="65" xfId="0" applyNumberFormat="1" applyFont="1" applyBorder="1" applyAlignment="1">
      <alignment horizontal="center" vertical="center" textRotation="90" wrapText="1"/>
    </xf>
    <xf numFmtId="0" fontId="41" fillId="0" borderId="17" xfId="0" applyFont="1" applyBorder="1" applyAlignment="1">
      <alignment horizontal="left" vertical="center" wrapText="1"/>
    </xf>
    <xf numFmtId="0" fontId="41" fillId="0" borderId="35" xfId="0" applyFont="1" applyBorder="1" applyAlignment="1">
      <alignment horizontal="left" vertical="center" wrapText="1"/>
    </xf>
    <xf numFmtId="0" fontId="41" fillId="0" borderId="3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right" vertical="center" wrapText="1" shrinkToFit="1"/>
    </xf>
    <xf numFmtId="0" fontId="41" fillId="0" borderId="75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20" fillId="0" borderId="76" xfId="0" applyFont="1" applyBorder="1" applyAlignment="1">
      <alignment horizontal="left" vertical="center" wrapText="1"/>
    </xf>
    <xf numFmtId="0" fontId="20" fillId="0" borderId="68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41" fillId="0" borderId="75" xfId="0" applyNumberFormat="1" applyFont="1" applyBorder="1" applyAlignment="1">
      <alignment horizontal="left" vertical="center" wrapText="1" shrinkToFit="1"/>
    </xf>
    <xf numFmtId="0" fontId="41" fillId="0" borderId="15" xfId="0" applyNumberFormat="1" applyFont="1" applyBorder="1" applyAlignment="1">
      <alignment horizontal="left" vertical="center" wrapText="1" shrinkToFit="1"/>
    </xf>
    <xf numFmtId="0" fontId="41" fillId="0" borderId="76" xfId="0" applyNumberFormat="1" applyFont="1" applyBorder="1" applyAlignment="1">
      <alignment horizontal="left" vertical="center" wrapText="1" shrinkToFit="1"/>
    </xf>
    <xf numFmtId="0" fontId="41" fillId="0" borderId="73" xfId="0" applyNumberFormat="1" applyFont="1" applyBorder="1" applyAlignment="1">
      <alignment horizontal="left" vertical="center" wrapText="1" shrinkToFit="1"/>
    </xf>
    <xf numFmtId="0" fontId="41" fillId="0" borderId="0" xfId="0" applyNumberFormat="1" applyFont="1" applyBorder="1" applyAlignment="1">
      <alignment horizontal="left" vertical="center" wrapText="1" shrinkToFit="1"/>
    </xf>
    <xf numFmtId="0" fontId="41" fillId="0" borderId="61" xfId="0" applyNumberFormat="1" applyFont="1" applyBorder="1" applyAlignment="1">
      <alignment horizontal="left" vertical="center" wrapText="1" shrinkToFit="1"/>
    </xf>
    <xf numFmtId="0" fontId="41" fillId="0" borderId="77" xfId="0" applyFont="1" applyBorder="1" applyAlignment="1">
      <alignment horizontal="left" vertical="center" wrapText="1"/>
    </xf>
    <xf numFmtId="0" fontId="41" fillId="0" borderId="88" xfId="0" applyFont="1" applyBorder="1" applyAlignment="1">
      <alignment horizontal="left" vertical="center" wrapText="1"/>
    </xf>
    <xf numFmtId="0" fontId="18" fillId="0" borderId="77" xfId="0" applyFont="1" applyBorder="1" applyAlignment="1">
      <alignment horizontal="right" vertical="center"/>
    </xf>
    <xf numFmtId="0" fontId="18" fillId="0" borderId="83" xfId="0" applyFont="1" applyBorder="1" applyAlignment="1">
      <alignment horizontal="right" vertical="center"/>
    </xf>
    <xf numFmtId="0" fontId="18" fillId="0" borderId="63" xfId="0" applyFont="1" applyBorder="1" applyAlignment="1">
      <alignment horizontal="center" vertical="center"/>
    </xf>
    <xf numFmtId="0" fontId="18" fillId="0" borderId="89" xfId="0" applyFont="1" applyBorder="1" applyAlignment="1">
      <alignment horizontal="center" vertical="center"/>
    </xf>
    <xf numFmtId="0" fontId="18" fillId="0" borderId="90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1" fillId="0" borderId="70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right" vertical="center" shrinkToFit="1"/>
    </xf>
    <xf numFmtId="0" fontId="18" fillId="0" borderId="35" xfId="0" applyFont="1" applyBorder="1" applyAlignment="1">
      <alignment horizontal="right" vertical="center" shrinkToFit="1"/>
    </xf>
    <xf numFmtId="0" fontId="41" fillId="0" borderId="85" xfId="0" applyFont="1" applyBorder="1" applyAlignment="1">
      <alignment horizontal="left" vertical="center" wrapText="1"/>
    </xf>
    <xf numFmtId="0" fontId="41" fillId="0" borderId="8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49" fontId="25" fillId="0" borderId="7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center"/>
      <protection/>
    </xf>
    <xf numFmtId="0" fontId="15" fillId="0" borderId="17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20" fillId="0" borderId="63" xfId="0" applyFont="1" applyBorder="1" applyAlignment="1">
      <alignment horizontal="left" vertical="center" wrapText="1"/>
    </xf>
    <xf numFmtId="0" fontId="20" fillId="0" borderId="89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right" vertical="center"/>
    </xf>
    <xf numFmtId="0" fontId="21" fillId="0" borderId="35" xfId="0" applyFont="1" applyBorder="1" applyAlignment="1">
      <alignment horizontal="right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41" fillId="0" borderId="77" xfId="0" applyNumberFormat="1" applyFont="1" applyBorder="1" applyAlignment="1">
      <alignment horizontal="left" vertical="center" wrapText="1" shrinkToFit="1"/>
    </xf>
    <xf numFmtId="0" fontId="41" fillId="0" borderId="83" xfId="0" applyNumberFormat="1" applyFont="1" applyBorder="1" applyAlignment="1">
      <alignment horizontal="left" vertical="center" wrapText="1" shrinkToFit="1"/>
    </xf>
    <xf numFmtId="0" fontId="41" fillId="0" borderId="84" xfId="0" applyNumberFormat="1" applyFont="1" applyBorder="1" applyAlignment="1">
      <alignment horizontal="left" vertical="center" wrapText="1" shrinkToFit="1"/>
    </xf>
    <xf numFmtId="0" fontId="20" fillId="0" borderId="86" xfId="0" applyFont="1" applyBorder="1" applyAlignment="1">
      <alignment horizontal="left" vertical="center" wrapText="1"/>
    </xf>
    <xf numFmtId="0" fontId="20" fillId="0" borderId="87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wrapText="1"/>
    </xf>
    <xf numFmtId="0" fontId="41" fillId="0" borderId="63" xfId="0" applyNumberFormat="1" applyFont="1" applyBorder="1" applyAlignment="1">
      <alignment horizontal="left" vertical="center" wrapText="1" shrinkToFit="1"/>
    </xf>
    <xf numFmtId="0" fontId="41" fillId="0" borderId="89" xfId="0" applyNumberFormat="1" applyFont="1" applyBorder="1" applyAlignment="1">
      <alignment horizontal="left" vertical="center" wrapText="1" shrinkToFit="1"/>
    </xf>
    <xf numFmtId="0" fontId="41" fillId="0" borderId="90" xfId="0" applyNumberFormat="1" applyFont="1" applyBorder="1" applyAlignment="1">
      <alignment horizontal="left" vertical="center" wrapText="1" shrinkToFit="1"/>
    </xf>
    <xf numFmtId="0" fontId="20" fillId="0" borderId="0" xfId="0" applyFont="1" applyBorder="1" applyAlignment="1">
      <alignment horizontal="left" vertical="center" shrinkToFit="1"/>
    </xf>
    <xf numFmtId="0" fontId="20" fillId="0" borderId="61" xfId="0" applyFont="1" applyBorder="1" applyAlignment="1">
      <alignment horizontal="left" vertical="center" shrinkToFit="1"/>
    </xf>
    <xf numFmtId="0" fontId="41" fillId="0" borderId="17" xfId="0" applyNumberFormat="1" applyFont="1" applyBorder="1" applyAlignment="1">
      <alignment horizontal="center" vertical="center" wrapText="1"/>
    </xf>
    <xf numFmtId="0" fontId="41" fillId="0" borderId="35" xfId="0" applyNumberFormat="1" applyFont="1" applyBorder="1" applyAlignment="1">
      <alignment horizontal="center" vertical="center" wrapText="1"/>
    </xf>
    <xf numFmtId="0" fontId="41" fillId="0" borderId="36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/>
    </xf>
    <xf numFmtId="49" fontId="15" fillId="0" borderId="35" xfId="0" applyNumberFormat="1" applyFont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49" fontId="49" fillId="0" borderId="17" xfId="0" applyNumberFormat="1" applyFont="1" applyBorder="1" applyAlignment="1">
      <alignment horizontal="left" vertical="center" wrapText="1"/>
    </xf>
    <xf numFmtId="49" fontId="49" fillId="0" borderId="35" xfId="0" applyNumberFormat="1" applyFont="1" applyBorder="1" applyAlignment="1">
      <alignment horizontal="left" vertical="center" wrapText="1"/>
    </xf>
    <xf numFmtId="0" fontId="41" fillId="0" borderId="17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49" fontId="48" fillId="0" borderId="17" xfId="0" applyNumberFormat="1" applyFont="1" applyBorder="1" applyAlignment="1">
      <alignment horizontal="left" vertical="center" wrapText="1"/>
    </xf>
    <xf numFmtId="49" fontId="48" fillId="0" borderId="35" xfId="0" applyNumberFormat="1" applyFont="1" applyBorder="1" applyAlignment="1">
      <alignment horizontal="left" vertical="center" wrapText="1"/>
    </xf>
    <xf numFmtId="49" fontId="50" fillId="0" borderId="73" xfId="0" applyNumberFormat="1" applyFont="1" applyBorder="1" applyAlignment="1">
      <alignment horizontal="right"/>
    </xf>
    <xf numFmtId="49" fontId="50" fillId="0" borderId="0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11" fillId="0" borderId="71" xfId="0" applyNumberFormat="1" applyFont="1" applyBorder="1" applyAlignment="1">
      <alignment horizontal="left" vertical="center" wrapText="1"/>
    </xf>
    <xf numFmtId="49" fontId="11" fillId="0" borderId="72" xfId="0" applyNumberFormat="1" applyFont="1" applyBorder="1" applyAlignment="1">
      <alignment horizontal="left" vertical="center" wrapText="1"/>
    </xf>
    <xf numFmtId="0" fontId="11" fillId="0" borderId="72" xfId="0" applyFont="1" applyBorder="1" applyAlignment="1">
      <alignment horizontal="right" vertical="center" wrapText="1"/>
    </xf>
    <xf numFmtId="0" fontId="11" fillId="0" borderId="74" xfId="0" applyFont="1" applyBorder="1" applyAlignment="1">
      <alignment horizontal="right" vertical="center" wrapText="1"/>
    </xf>
    <xf numFmtId="0" fontId="41" fillId="0" borderId="71" xfId="0" applyFont="1" applyBorder="1" applyAlignment="1">
      <alignment horizontal="left" vertical="center" wrapText="1"/>
    </xf>
    <xf numFmtId="0" fontId="20" fillId="0" borderId="72" xfId="0" applyFont="1" applyBorder="1" applyAlignment="1">
      <alignment horizontal="left" vertical="center" wrapText="1"/>
    </xf>
    <xf numFmtId="0" fontId="20" fillId="0" borderId="7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shrinkToFit="1"/>
    </xf>
    <xf numFmtId="0" fontId="20" fillId="0" borderId="76" xfId="0" applyFont="1" applyBorder="1" applyAlignment="1">
      <alignment horizontal="left" vertical="center" shrinkToFit="1"/>
    </xf>
    <xf numFmtId="0" fontId="21" fillId="0" borderId="83" xfId="0" applyFont="1" applyBorder="1" applyAlignment="1">
      <alignment horizontal="right" vertical="center"/>
    </xf>
    <xf numFmtId="0" fontId="22" fillId="0" borderId="72" xfId="0" applyFont="1" applyBorder="1" applyAlignment="1">
      <alignment horizontal="center" vertical="center" wrapText="1"/>
    </xf>
    <xf numFmtId="0" fontId="41" fillId="0" borderId="73" xfId="0" applyFont="1" applyBorder="1" applyAlignment="1">
      <alignment horizontal="left" vertical="center" wrapText="1"/>
    </xf>
    <xf numFmtId="0" fontId="41" fillId="0" borderId="66" xfId="0" applyFont="1" applyBorder="1" applyAlignment="1">
      <alignment horizontal="left" vertical="center" wrapText="1"/>
    </xf>
    <xf numFmtId="49" fontId="41" fillId="0" borderId="37" xfId="0" applyNumberFormat="1" applyFont="1" applyBorder="1" applyAlignment="1">
      <alignment horizontal="center" vertical="center" wrapText="1"/>
    </xf>
    <xf numFmtId="49" fontId="41" fillId="0" borderId="86" xfId="0" applyNumberFormat="1" applyFont="1" applyBorder="1" applyAlignment="1">
      <alignment horizontal="center" vertical="center" wrapText="1"/>
    </xf>
    <xf numFmtId="49" fontId="41" fillId="0" borderId="87" xfId="0" applyNumberFormat="1" applyFont="1" applyBorder="1" applyAlignment="1">
      <alignment horizontal="center" vertical="center" wrapText="1"/>
    </xf>
    <xf numFmtId="0" fontId="41" fillId="0" borderId="72" xfId="0" applyFont="1" applyBorder="1" applyAlignment="1">
      <alignment horizontal="left" vertical="center" wrapText="1"/>
    </xf>
    <xf numFmtId="0" fontId="41" fillId="0" borderId="63" xfId="0" applyFont="1" applyBorder="1" applyAlignment="1">
      <alignment horizontal="left" vertical="center" wrapText="1"/>
    </xf>
    <xf numFmtId="0" fontId="20" fillId="0" borderId="9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/>
    </xf>
    <xf numFmtId="0" fontId="15" fillId="0" borderId="56" xfId="0" applyNumberFormat="1" applyFont="1" applyBorder="1" applyAlignment="1">
      <alignment horizontal="center" vertical="center" wrapText="1"/>
    </xf>
    <xf numFmtId="49" fontId="15" fillId="0" borderId="89" xfId="0" applyNumberFormat="1" applyFont="1" applyBorder="1" applyAlignment="1">
      <alignment horizontal="center" vertical="center" wrapText="1"/>
    </xf>
    <xf numFmtId="49" fontId="15" fillId="0" borderId="90" xfId="0" applyNumberFormat="1" applyFont="1" applyBorder="1" applyAlignment="1">
      <alignment horizontal="center" vertical="center" wrapText="1"/>
    </xf>
    <xf numFmtId="49" fontId="2" fillId="0" borderId="71" xfId="0" applyNumberFormat="1" applyFont="1" applyBorder="1" applyAlignment="1">
      <alignment horizontal="center" vertical="center" wrapText="1"/>
    </xf>
    <xf numFmtId="49" fontId="2" fillId="0" borderId="74" xfId="0" applyNumberFormat="1" applyFont="1" applyBorder="1" applyAlignment="1">
      <alignment horizontal="center" vertical="center" wrapText="1"/>
    </xf>
    <xf numFmtId="49" fontId="2" fillId="0" borderId="73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77" xfId="0" applyNumberFormat="1" applyFont="1" applyBorder="1" applyAlignment="1">
      <alignment horizontal="center" vertical="center" wrapText="1"/>
    </xf>
    <xf numFmtId="49" fontId="2" fillId="0" borderId="84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64" xfId="0" applyNumberFormat="1" applyFont="1" applyBorder="1" applyAlignment="1">
      <alignment horizontal="center" vertical="center" wrapText="1"/>
    </xf>
    <xf numFmtId="49" fontId="15" fillId="0" borderId="56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49" fontId="41" fillId="0" borderId="26" xfId="0" applyNumberFormat="1" applyFont="1" applyBorder="1" applyAlignment="1">
      <alignment horizontal="center" vertical="center" wrapText="1"/>
    </xf>
    <xf numFmtId="0" fontId="15" fillId="0" borderId="50" xfId="0" applyNumberFormat="1" applyFont="1" applyBorder="1" applyAlignment="1">
      <alignment horizontal="center" vertical="center" wrapText="1"/>
    </xf>
    <xf numFmtId="49" fontId="15" fillId="0" borderId="5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71" xfId="0" applyNumberFormat="1" applyFont="1" applyBorder="1" applyAlignment="1">
      <alignment horizontal="center" vertical="center" wrapText="1"/>
    </xf>
    <xf numFmtId="49" fontId="6" fillId="0" borderId="74" xfId="0" applyNumberFormat="1" applyFont="1" applyBorder="1" applyAlignment="1">
      <alignment horizontal="center" vertical="center" wrapText="1"/>
    </xf>
    <xf numFmtId="49" fontId="6" fillId="0" borderId="73" xfId="0" applyNumberFormat="1" applyFont="1" applyBorder="1" applyAlignment="1">
      <alignment horizontal="center" vertical="center" wrapText="1"/>
    </xf>
    <xf numFmtId="49" fontId="6" fillId="0" borderId="61" xfId="0" applyNumberFormat="1" applyFont="1" applyBorder="1" applyAlignment="1">
      <alignment horizontal="center" vertical="center" wrapText="1"/>
    </xf>
    <xf numFmtId="49" fontId="6" fillId="0" borderId="77" xfId="0" applyNumberFormat="1" applyFont="1" applyBorder="1" applyAlignment="1">
      <alignment horizontal="center" vertical="center" wrapText="1"/>
    </xf>
    <xf numFmtId="49" fontId="6" fillId="0" borderId="83" xfId="0" applyNumberFormat="1" applyFont="1" applyBorder="1" applyAlignment="1">
      <alignment horizontal="center" vertical="center" wrapText="1"/>
    </xf>
    <xf numFmtId="49" fontId="6" fillId="0" borderId="84" xfId="0" applyNumberFormat="1" applyFont="1" applyBorder="1" applyAlignment="1">
      <alignment horizontal="center" vertical="center" wrapText="1"/>
    </xf>
    <xf numFmtId="0" fontId="47" fillId="0" borderId="71" xfId="0" applyNumberFormat="1" applyFont="1" applyBorder="1" applyAlignment="1">
      <alignment horizontal="center" vertical="center" wrapText="1"/>
    </xf>
    <xf numFmtId="0" fontId="47" fillId="0" borderId="72" xfId="0" applyNumberFormat="1" applyFont="1" applyBorder="1" applyAlignment="1">
      <alignment horizontal="center" vertical="center"/>
    </xf>
    <xf numFmtId="0" fontId="47" fillId="0" borderId="77" xfId="0" applyNumberFormat="1" applyFont="1" applyBorder="1" applyAlignment="1">
      <alignment horizontal="center" vertical="center"/>
    </xf>
    <xf numFmtId="0" fontId="47" fillId="0" borderId="83" xfId="0" applyNumberFormat="1" applyFont="1" applyBorder="1" applyAlignment="1">
      <alignment horizontal="center" vertical="center"/>
    </xf>
    <xf numFmtId="0" fontId="11" fillId="0" borderId="71" xfId="0" applyNumberFormat="1" applyFont="1" applyBorder="1" applyAlignment="1">
      <alignment horizontal="center" vertical="center" wrapText="1"/>
    </xf>
    <xf numFmtId="0" fontId="11" fillId="0" borderId="74" xfId="0" applyNumberFormat="1" applyFont="1" applyBorder="1" applyAlignment="1">
      <alignment horizontal="center" vertical="center"/>
    </xf>
    <xf numFmtId="0" fontId="11" fillId="0" borderId="77" xfId="0" applyNumberFormat="1" applyFont="1" applyBorder="1" applyAlignment="1">
      <alignment horizontal="center" vertical="center"/>
    </xf>
    <xf numFmtId="0" fontId="11" fillId="0" borderId="84" xfId="0" applyNumberFormat="1" applyFont="1" applyBorder="1" applyAlignment="1">
      <alignment horizontal="center" vertical="center"/>
    </xf>
    <xf numFmtId="49" fontId="48" fillId="0" borderId="56" xfId="0" applyNumberFormat="1" applyFont="1" applyBorder="1" applyAlignment="1">
      <alignment horizontal="center" vertical="center" wrapText="1"/>
    </xf>
    <xf numFmtId="49" fontId="48" fillId="0" borderId="89" xfId="0" applyNumberFormat="1" applyFont="1" applyBorder="1" applyAlignment="1">
      <alignment horizontal="center" vertical="center" wrapText="1"/>
    </xf>
    <xf numFmtId="49" fontId="48" fillId="0" borderId="49" xfId="0" applyNumberFormat="1" applyFont="1" applyBorder="1" applyAlignment="1">
      <alignment horizontal="center" vertical="center" wrapText="1"/>
    </xf>
    <xf numFmtId="0" fontId="41" fillId="0" borderId="41" xfId="0" applyFont="1" applyBorder="1" applyAlignment="1">
      <alignment horizontal="left" vertical="center" wrapText="1"/>
    </xf>
    <xf numFmtId="0" fontId="41" fillId="0" borderId="81" xfId="0" applyFont="1" applyBorder="1" applyAlignment="1">
      <alignment horizontal="left" vertical="center" wrapText="1"/>
    </xf>
    <xf numFmtId="0" fontId="41" fillId="0" borderId="46" xfId="0" applyFont="1" applyBorder="1" applyAlignment="1">
      <alignment horizontal="left" vertical="center" wrapText="1"/>
    </xf>
    <xf numFmtId="49" fontId="41" fillId="0" borderId="41" xfId="0" applyNumberFormat="1" applyFont="1" applyBorder="1" applyAlignment="1">
      <alignment horizontal="center" vertical="center" wrapText="1"/>
    </xf>
  </cellXfs>
  <cellStyles count="10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Ввод " xfId="82"/>
    <cellStyle name="Percent" xfId="83"/>
    <cellStyle name="Вывод" xfId="84"/>
    <cellStyle name="Вычисление" xfId="85"/>
    <cellStyle name="Гарний" xfId="86"/>
    <cellStyle name="Hyperlink" xfId="87"/>
    <cellStyle name="Currency" xfId="88"/>
    <cellStyle name="Currency [0]" xfId="89"/>
    <cellStyle name="Добре" xfId="90"/>
    <cellStyle name="Заголовок 1" xfId="91"/>
    <cellStyle name="Заголовок 2" xfId="92"/>
    <cellStyle name="Заголовок 3" xfId="93"/>
    <cellStyle name="Заголовок 4" xfId="94"/>
    <cellStyle name="Зв'язана клітинка" xfId="95"/>
    <cellStyle name="Итог" xfId="96"/>
    <cellStyle name="Контрольна клітинка" xfId="97"/>
    <cellStyle name="Контрольная ячейка" xfId="98"/>
    <cellStyle name="Назва" xfId="99"/>
    <cellStyle name="Название" xfId="100"/>
    <cellStyle name="Нейтральний" xfId="101"/>
    <cellStyle name="Нейтральный" xfId="102"/>
    <cellStyle name="Обчислення" xfId="103"/>
    <cellStyle name="Followed Hyperlink" xfId="104"/>
    <cellStyle name="Підсумок" xfId="105"/>
    <cellStyle name="Плохой" xfId="106"/>
    <cellStyle name="Поганий" xfId="107"/>
    <cellStyle name="Пояснение" xfId="108"/>
    <cellStyle name="Примечание" xfId="109"/>
    <cellStyle name="Примітка" xfId="110"/>
    <cellStyle name="Результат" xfId="111"/>
    <cellStyle name="Связанная ячейка" xfId="112"/>
    <cellStyle name="Середній" xfId="113"/>
    <cellStyle name="Текст попередження" xfId="114"/>
    <cellStyle name="Текст пояснення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2857500</xdr:colOff>
      <xdr:row>0</xdr:row>
      <xdr:rowOff>47625</xdr:rowOff>
    </xdr:from>
    <xdr:to>
      <xdr:col>2</xdr:col>
      <xdr:colOff>1562100</xdr:colOff>
      <xdr:row>3</xdr:row>
      <xdr:rowOff>19050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47625"/>
          <a:ext cx="19145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2314575</xdr:colOff>
      <xdr:row>0</xdr:row>
      <xdr:rowOff>47625</xdr:rowOff>
    </xdr:from>
    <xdr:to>
      <xdr:col>2</xdr:col>
      <xdr:colOff>1009650</xdr:colOff>
      <xdr:row>2</xdr:row>
      <xdr:rowOff>647700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47625"/>
          <a:ext cx="19050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0</xdr:row>
      <xdr:rowOff>47625</xdr:rowOff>
    </xdr:from>
    <xdr:to>
      <xdr:col>2</xdr:col>
      <xdr:colOff>1009650</xdr:colOff>
      <xdr:row>2</xdr:row>
      <xdr:rowOff>857250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47625"/>
          <a:ext cx="19050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71"/>
  <sheetViews>
    <sheetView zoomScale="40" zoomScaleNormal="40" zoomScaleSheetLayoutView="25" zoomScalePageLayoutView="0" workbookViewId="0" topLeftCell="C51">
      <selection activeCell="AM61" sqref="AM61"/>
    </sheetView>
  </sheetViews>
  <sheetFormatPr defaultColWidth="10.125" defaultRowHeight="12.75"/>
  <cols>
    <col min="1" max="1" width="8.625" style="15" customWidth="1"/>
    <col min="2" max="2" width="42.125" style="15" customWidth="1"/>
    <col min="3" max="3" width="56.875" style="17" customWidth="1"/>
    <col min="4" max="4" width="10.875" style="18" customWidth="1"/>
    <col min="5" max="5" width="12.75390625" style="19" customWidth="1"/>
    <col min="6" max="6" width="25.75390625" style="20" customWidth="1"/>
    <col min="7" max="7" width="12.75390625" style="20" customWidth="1"/>
    <col min="8" max="8" width="17.75390625" style="20" customWidth="1"/>
    <col min="9" max="9" width="10.625" style="20" customWidth="1"/>
    <col min="10" max="10" width="16.75390625" style="20" customWidth="1"/>
    <col min="11" max="14" width="12.75390625" style="43" customWidth="1"/>
    <col min="15" max="15" width="10.75390625" style="43" customWidth="1"/>
    <col min="16" max="18" width="12.75390625" style="43" customWidth="1"/>
    <col min="19" max="20" width="10.75390625" style="43" customWidth="1"/>
    <col min="21" max="21" width="12.75390625" style="43" customWidth="1"/>
    <col min="22" max="29" width="9.75390625" style="15" customWidth="1"/>
    <col min="30" max="31" width="10.75390625" style="15" customWidth="1"/>
    <col min="32" max="33" width="8.75390625" style="15" customWidth="1"/>
    <col min="34" max="35" width="10.75390625" style="15" customWidth="1"/>
    <col min="36" max="37" width="8.75390625" style="15" customWidth="1"/>
    <col min="38" max="38" width="10.125" style="15" customWidth="1"/>
    <col min="39" max="16384" width="10.125" style="15" customWidth="1"/>
  </cols>
  <sheetData>
    <row r="1" spans="3:37" ht="41.25">
      <c r="C1" s="16"/>
      <c r="D1" s="486" t="s">
        <v>38</v>
      </c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86"/>
      <c r="AE1" s="486"/>
      <c r="AF1" s="486"/>
      <c r="AG1" s="486"/>
      <c r="AH1" s="486"/>
      <c r="AI1" s="486"/>
      <c r="AJ1" s="486"/>
      <c r="AK1" s="486"/>
    </row>
    <row r="2" spans="1:33" ht="12.75" customHeight="1">
      <c r="A2" s="490"/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490"/>
      <c r="AG2" s="490"/>
    </row>
    <row r="3" spans="10:42" ht="68.25" customHeight="1">
      <c r="J3" s="487" t="s">
        <v>99</v>
      </c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1:33" ht="48.75" customHeight="1">
      <c r="A4" s="22"/>
      <c r="B4" s="375" t="s">
        <v>100</v>
      </c>
      <c r="C4" s="375"/>
      <c r="D4" s="23"/>
      <c r="E4" s="23"/>
      <c r="G4" s="24"/>
      <c r="J4" s="488" t="s">
        <v>101</v>
      </c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23"/>
      <c r="AA4" s="23"/>
      <c r="AB4" s="23"/>
      <c r="AC4" s="23"/>
      <c r="AD4" s="23"/>
      <c r="AE4" s="23"/>
      <c r="AF4" s="23"/>
      <c r="AG4" s="23"/>
    </row>
    <row r="5" spans="1:36" ht="57.75" customHeight="1">
      <c r="A5" s="334" t="s">
        <v>102</v>
      </c>
      <c r="B5" s="334"/>
      <c r="C5" s="334"/>
      <c r="D5" s="334"/>
      <c r="E5" s="25"/>
      <c r="F5" s="24"/>
      <c r="G5" s="24"/>
      <c r="J5" s="489" t="s">
        <v>153</v>
      </c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89"/>
      <c r="W5" s="489"/>
      <c r="X5" s="489"/>
      <c r="Y5" s="489"/>
      <c r="Z5" s="26"/>
      <c r="AA5" s="27" t="s">
        <v>0</v>
      </c>
      <c r="AB5" s="28"/>
      <c r="AC5" s="29"/>
      <c r="AD5" s="29"/>
      <c r="AE5" s="29"/>
      <c r="AF5" s="491" t="s">
        <v>43</v>
      </c>
      <c r="AG5" s="491"/>
      <c r="AH5" s="491"/>
      <c r="AI5" s="491"/>
      <c r="AJ5" s="491"/>
    </row>
    <row r="6" spans="1:36" ht="49.5" customHeight="1">
      <c r="A6" s="334"/>
      <c r="B6" s="334"/>
      <c r="C6" s="334"/>
      <c r="D6" s="334"/>
      <c r="E6" s="30" t="s">
        <v>103</v>
      </c>
      <c r="F6" s="30"/>
      <c r="G6" s="30"/>
      <c r="H6" s="30"/>
      <c r="I6" s="31" t="s">
        <v>1</v>
      </c>
      <c r="J6" s="332" t="s">
        <v>104</v>
      </c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2"/>
      <c r="AA6" s="1" t="s">
        <v>2</v>
      </c>
      <c r="AB6" s="2"/>
      <c r="AC6" s="2"/>
      <c r="AD6" s="2"/>
      <c r="AE6" s="29"/>
      <c r="AF6" s="333" t="s">
        <v>52</v>
      </c>
      <c r="AG6" s="333"/>
      <c r="AH6" s="333"/>
      <c r="AI6" s="333"/>
      <c r="AJ6" s="333"/>
    </row>
    <row r="7" spans="5:36" ht="49.5" customHeight="1">
      <c r="E7" s="33" t="s">
        <v>96</v>
      </c>
      <c r="F7" s="33"/>
      <c r="G7" s="33"/>
      <c r="H7" s="33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Z7" s="32"/>
      <c r="AA7" s="34" t="s">
        <v>3</v>
      </c>
      <c r="AB7" s="29"/>
      <c r="AC7" s="29"/>
      <c r="AD7" s="29"/>
      <c r="AE7" s="29"/>
      <c r="AF7" s="353" t="s">
        <v>105</v>
      </c>
      <c r="AG7" s="353"/>
      <c r="AH7" s="353"/>
      <c r="AI7" s="353"/>
      <c r="AJ7" s="353"/>
    </row>
    <row r="8" spans="1:37" ht="49.5" customHeight="1">
      <c r="A8" s="338" t="s">
        <v>106</v>
      </c>
      <c r="B8" s="338"/>
      <c r="C8" s="338"/>
      <c r="D8" s="338"/>
      <c r="E8" s="338"/>
      <c r="F8" s="33"/>
      <c r="G8" s="33"/>
      <c r="H8" s="33"/>
      <c r="I8" s="31" t="s">
        <v>1</v>
      </c>
      <c r="J8" s="339" t="s">
        <v>107</v>
      </c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2"/>
      <c r="AA8" s="34"/>
      <c r="AB8" s="29"/>
      <c r="AC8" s="29"/>
      <c r="AD8" s="29"/>
      <c r="AE8" s="330" t="s">
        <v>50</v>
      </c>
      <c r="AF8" s="330"/>
      <c r="AG8" s="330"/>
      <c r="AH8" s="330"/>
      <c r="AI8" s="330"/>
      <c r="AJ8" s="330"/>
      <c r="AK8" s="330"/>
    </row>
    <row r="9" spans="5:37" ht="49.5" customHeight="1">
      <c r="E9" s="33" t="s">
        <v>108</v>
      </c>
      <c r="F9" s="35"/>
      <c r="G9" s="35"/>
      <c r="H9" s="35"/>
      <c r="I9" s="31" t="s">
        <v>1</v>
      </c>
      <c r="J9" s="327" t="s">
        <v>39</v>
      </c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"/>
      <c r="AA9" s="34" t="s">
        <v>4</v>
      </c>
      <c r="AB9" s="36"/>
      <c r="AC9" s="36"/>
      <c r="AD9" s="36"/>
      <c r="AE9" s="330"/>
      <c r="AF9" s="330"/>
      <c r="AG9" s="330"/>
      <c r="AH9" s="330"/>
      <c r="AI9" s="330"/>
      <c r="AJ9" s="330"/>
      <c r="AK9" s="330"/>
    </row>
    <row r="10" spans="2:37" ht="49.5" customHeight="1">
      <c r="B10" s="377" t="s">
        <v>42</v>
      </c>
      <c r="C10" s="377"/>
      <c r="D10" s="377"/>
      <c r="E10" s="328" t="s">
        <v>5</v>
      </c>
      <c r="F10" s="328"/>
      <c r="G10" s="328"/>
      <c r="H10" s="328"/>
      <c r="I10" s="31" t="s">
        <v>1</v>
      </c>
      <c r="J10" s="329" t="s">
        <v>97</v>
      </c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7"/>
      <c r="AA10" s="38"/>
      <c r="AB10" s="39"/>
      <c r="AC10" s="39"/>
      <c r="AD10" s="39"/>
      <c r="AE10" s="331"/>
      <c r="AF10" s="331"/>
      <c r="AG10" s="331"/>
      <c r="AH10" s="331"/>
      <c r="AI10" s="331"/>
      <c r="AJ10" s="331"/>
      <c r="AK10" s="331"/>
    </row>
    <row r="11" spans="3:21" ht="21.75" customHeight="1" thickBot="1">
      <c r="C11" s="40"/>
      <c r="D11" s="40"/>
      <c r="E11" s="41"/>
      <c r="I11" s="42"/>
      <c r="J11" s="43"/>
      <c r="Q11" s="15"/>
      <c r="R11" s="15"/>
      <c r="S11" s="15"/>
      <c r="T11" s="15"/>
      <c r="U11" s="15"/>
    </row>
    <row r="12" spans="1:38" s="45" customFormat="1" ht="99.75" customHeight="1" thickBot="1" thickTop="1">
      <c r="A12" s="368" t="s">
        <v>6</v>
      </c>
      <c r="B12" s="371" t="s">
        <v>53</v>
      </c>
      <c r="C12" s="372"/>
      <c r="D12" s="373"/>
      <c r="E12" s="340" t="s">
        <v>7</v>
      </c>
      <c r="F12" s="341"/>
      <c r="G12" s="341"/>
      <c r="H12" s="341"/>
      <c r="I12" s="341"/>
      <c r="J12" s="341"/>
      <c r="K12" s="344" t="s">
        <v>8</v>
      </c>
      <c r="L12" s="345"/>
      <c r="M12" s="401" t="s">
        <v>9</v>
      </c>
      <c r="N12" s="402"/>
      <c r="O12" s="402"/>
      <c r="P12" s="402"/>
      <c r="Q12" s="402"/>
      <c r="R12" s="402"/>
      <c r="S12" s="402"/>
      <c r="T12" s="402"/>
      <c r="U12" s="434" t="s">
        <v>10</v>
      </c>
      <c r="V12" s="431" t="s">
        <v>11</v>
      </c>
      <c r="W12" s="431"/>
      <c r="X12" s="431"/>
      <c r="Y12" s="431"/>
      <c r="Z12" s="431"/>
      <c r="AA12" s="431"/>
      <c r="AB12" s="431"/>
      <c r="AC12" s="431"/>
      <c r="AD12" s="365" t="s">
        <v>58</v>
      </c>
      <c r="AE12" s="366"/>
      <c r="AF12" s="366"/>
      <c r="AG12" s="366"/>
      <c r="AH12" s="366"/>
      <c r="AI12" s="366"/>
      <c r="AJ12" s="366"/>
      <c r="AK12" s="367"/>
      <c r="AL12" s="44"/>
    </row>
    <row r="13" spans="1:38" s="45" customFormat="1" ht="35.25">
      <c r="A13" s="369"/>
      <c r="B13" s="374"/>
      <c r="C13" s="375"/>
      <c r="D13" s="376"/>
      <c r="E13" s="342"/>
      <c r="F13" s="343"/>
      <c r="G13" s="343"/>
      <c r="H13" s="343"/>
      <c r="I13" s="343"/>
      <c r="J13" s="343"/>
      <c r="K13" s="346"/>
      <c r="L13" s="347"/>
      <c r="M13" s="403"/>
      <c r="N13" s="404"/>
      <c r="O13" s="404"/>
      <c r="P13" s="404"/>
      <c r="Q13" s="404"/>
      <c r="R13" s="404"/>
      <c r="S13" s="404"/>
      <c r="T13" s="404"/>
      <c r="U13" s="435"/>
      <c r="V13" s="432"/>
      <c r="W13" s="432"/>
      <c r="X13" s="432"/>
      <c r="Y13" s="432"/>
      <c r="Z13" s="432"/>
      <c r="AA13" s="432"/>
      <c r="AB13" s="432"/>
      <c r="AC13" s="432"/>
      <c r="AD13" s="418" t="s">
        <v>47</v>
      </c>
      <c r="AE13" s="419"/>
      <c r="AF13" s="419"/>
      <c r="AG13" s="419"/>
      <c r="AH13" s="419"/>
      <c r="AI13" s="419"/>
      <c r="AJ13" s="419"/>
      <c r="AK13" s="420"/>
      <c r="AL13" s="46"/>
    </row>
    <row r="14" spans="1:38" s="45" customFormat="1" ht="35.25">
      <c r="A14" s="369"/>
      <c r="B14" s="374"/>
      <c r="C14" s="375"/>
      <c r="D14" s="376"/>
      <c r="E14" s="342"/>
      <c r="F14" s="343"/>
      <c r="G14" s="343"/>
      <c r="H14" s="343"/>
      <c r="I14" s="343"/>
      <c r="J14" s="343"/>
      <c r="K14" s="348"/>
      <c r="L14" s="349"/>
      <c r="M14" s="405"/>
      <c r="N14" s="406"/>
      <c r="O14" s="406"/>
      <c r="P14" s="406"/>
      <c r="Q14" s="406"/>
      <c r="R14" s="406"/>
      <c r="S14" s="406"/>
      <c r="T14" s="406"/>
      <c r="U14" s="435"/>
      <c r="V14" s="433"/>
      <c r="W14" s="433"/>
      <c r="X14" s="433"/>
      <c r="Y14" s="433"/>
      <c r="Z14" s="433"/>
      <c r="AA14" s="433"/>
      <c r="AB14" s="433"/>
      <c r="AC14" s="433"/>
      <c r="AD14" s="421" t="s">
        <v>154</v>
      </c>
      <c r="AE14" s="422"/>
      <c r="AF14" s="422"/>
      <c r="AG14" s="422"/>
      <c r="AH14" s="422"/>
      <c r="AI14" s="422"/>
      <c r="AJ14" s="422"/>
      <c r="AK14" s="423"/>
      <c r="AL14" s="47"/>
    </row>
    <row r="15" spans="1:37" s="45" customFormat="1" ht="34.5" thickBot="1">
      <c r="A15" s="369"/>
      <c r="B15" s="374"/>
      <c r="C15" s="375"/>
      <c r="D15" s="376"/>
      <c r="E15" s="342"/>
      <c r="F15" s="343"/>
      <c r="G15" s="343"/>
      <c r="H15" s="343"/>
      <c r="I15" s="343"/>
      <c r="J15" s="343"/>
      <c r="K15" s="350" t="s">
        <v>12</v>
      </c>
      <c r="L15" s="449" t="s">
        <v>13</v>
      </c>
      <c r="M15" s="350" t="s">
        <v>14</v>
      </c>
      <c r="N15" s="415" t="s">
        <v>15</v>
      </c>
      <c r="O15" s="416"/>
      <c r="P15" s="416"/>
      <c r="Q15" s="416"/>
      <c r="R15" s="416"/>
      <c r="S15" s="416"/>
      <c r="T15" s="417"/>
      <c r="U15" s="435"/>
      <c r="V15" s="411" t="s">
        <v>16</v>
      </c>
      <c r="W15" s="436" t="s">
        <v>17</v>
      </c>
      <c r="X15" s="436" t="s">
        <v>18</v>
      </c>
      <c r="Y15" s="429" t="s">
        <v>19</v>
      </c>
      <c r="Z15" s="429" t="s">
        <v>109</v>
      </c>
      <c r="AA15" s="436" t="s">
        <v>20</v>
      </c>
      <c r="AB15" s="436" t="s">
        <v>21</v>
      </c>
      <c r="AC15" s="413" t="s">
        <v>22</v>
      </c>
      <c r="AD15" s="424" t="s">
        <v>48</v>
      </c>
      <c r="AE15" s="425"/>
      <c r="AF15" s="425"/>
      <c r="AG15" s="425"/>
      <c r="AH15" s="424" t="s">
        <v>49</v>
      </c>
      <c r="AI15" s="425"/>
      <c r="AJ15" s="425"/>
      <c r="AK15" s="426"/>
    </row>
    <row r="16" spans="1:40" s="48" customFormat="1" ht="33.75">
      <c r="A16" s="369"/>
      <c r="B16" s="374"/>
      <c r="C16" s="375"/>
      <c r="D16" s="376"/>
      <c r="E16" s="342"/>
      <c r="F16" s="343"/>
      <c r="G16" s="343"/>
      <c r="H16" s="343"/>
      <c r="I16" s="343"/>
      <c r="J16" s="343"/>
      <c r="K16" s="352"/>
      <c r="L16" s="450"/>
      <c r="M16" s="351"/>
      <c r="N16" s="325" t="s">
        <v>110</v>
      </c>
      <c r="O16" s="318"/>
      <c r="P16" s="361" t="s">
        <v>41</v>
      </c>
      <c r="Q16" s="362"/>
      <c r="R16" s="407" t="s">
        <v>51</v>
      </c>
      <c r="S16" s="408"/>
      <c r="T16" s="322" t="s">
        <v>37</v>
      </c>
      <c r="U16" s="435"/>
      <c r="V16" s="412"/>
      <c r="W16" s="437"/>
      <c r="X16" s="437"/>
      <c r="Y16" s="430"/>
      <c r="Z16" s="430"/>
      <c r="AA16" s="437"/>
      <c r="AB16" s="437"/>
      <c r="AC16" s="414"/>
      <c r="AD16" s="441" t="s">
        <v>36</v>
      </c>
      <c r="AE16" s="442"/>
      <c r="AF16" s="442"/>
      <c r="AG16" s="442"/>
      <c r="AH16" s="441" t="s">
        <v>36</v>
      </c>
      <c r="AI16" s="442"/>
      <c r="AJ16" s="442"/>
      <c r="AK16" s="443"/>
      <c r="AN16" s="438"/>
    </row>
    <row r="17" spans="1:40" s="48" customFormat="1" ht="27.75">
      <c r="A17" s="369"/>
      <c r="B17" s="374"/>
      <c r="C17" s="375"/>
      <c r="D17" s="376"/>
      <c r="E17" s="342"/>
      <c r="F17" s="343"/>
      <c r="G17" s="343"/>
      <c r="H17" s="343"/>
      <c r="I17" s="343"/>
      <c r="J17" s="343"/>
      <c r="K17" s="352"/>
      <c r="L17" s="450"/>
      <c r="M17" s="351"/>
      <c r="N17" s="326"/>
      <c r="O17" s="319"/>
      <c r="P17" s="363"/>
      <c r="Q17" s="364"/>
      <c r="R17" s="409"/>
      <c r="S17" s="410"/>
      <c r="T17" s="323"/>
      <c r="U17" s="435"/>
      <c r="V17" s="412"/>
      <c r="W17" s="437"/>
      <c r="X17" s="437"/>
      <c r="Y17" s="430"/>
      <c r="Z17" s="430"/>
      <c r="AA17" s="437"/>
      <c r="AB17" s="437"/>
      <c r="AC17" s="414"/>
      <c r="AD17" s="439" t="s">
        <v>14</v>
      </c>
      <c r="AE17" s="316" t="s">
        <v>24</v>
      </c>
      <c r="AF17" s="317"/>
      <c r="AG17" s="317"/>
      <c r="AH17" s="439" t="s">
        <v>14</v>
      </c>
      <c r="AI17" s="320" t="s">
        <v>24</v>
      </c>
      <c r="AJ17" s="320"/>
      <c r="AK17" s="321"/>
      <c r="AN17" s="438"/>
    </row>
    <row r="18" spans="1:40" s="48" customFormat="1" ht="159" customHeight="1" thickBot="1">
      <c r="A18" s="370"/>
      <c r="B18" s="374"/>
      <c r="C18" s="375"/>
      <c r="D18" s="376"/>
      <c r="E18" s="342"/>
      <c r="F18" s="343"/>
      <c r="G18" s="343"/>
      <c r="H18" s="343"/>
      <c r="I18" s="343"/>
      <c r="J18" s="343"/>
      <c r="K18" s="352"/>
      <c r="L18" s="450"/>
      <c r="M18" s="352"/>
      <c r="N18" s="8" t="s">
        <v>111</v>
      </c>
      <c r="O18" s="3" t="s">
        <v>112</v>
      </c>
      <c r="P18" s="8" t="s">
        <v>111</v>
      </c>
      <c r="Q18" s="3" t="s">
        <v>112</v>
      </c>
      <c r="R18" s="8" t="s">
        <v>111</v>
      </c>
      <c r="S18" s="3" t="s">
        <v>112</v>
      </c>
      <c r="T18" s="324"/>
      <c r="U18" s="435"/>
      <c r="V18" s="412"/>
      <c r="W18" s="437"/>
      <c r="X18" s="437"/>
      <c r="Y18" s="430"/>
      <c r="Z18" s="430"/>
      <c r="AA18" s="437"/>
      <c r="AB18" s="437"/>
      <c r="AC18" s="414"/>
      <c r="AD18" s="440"/>
      <c r="AE18" s="4" t="s">
        <v>23</v>
      </c>
      <c r="AF18" s="4" t="s">
        <v>25</v>
      </c>
      <c r="AG18" s="5" t="s">
        <v>40</v>
      </c>
      <c r="AH18" s="440"/>
      <c r="AI18" s="6" t="s">
        <v>23</v>
      </c>
      <c r="AJ18" s="6" t="s">
        <v>25</v>
      </c>
      <c r="AK18" s="7" t="s">
        <v>40</v>
      </c>
      <c r="AN18" s="438"/>
    </row>
    <row r="19" spans="1:37" s="53" customFormat="1" ht="29.25" customHeight="1" thickBot="1" thickTop="1">
      <c r="A19" s="49">
        <v>1</v>
      </c>
      <c r="B19" s="500">
        <v>2</v>
      </c>
      <c r="C19" s="501"/>
      <c r="D19" s="502"/>
      <c r="E19" s="427">
        <v>3</v>
      </c>
      <c r="F19" s="428"/>
      <c r="G19" s="428"/>
      <c r="H19" s="428"/>
      <c r="I19" s="428"/>
      <c r="J19" s="428"/>
      <c r="K19" s="50">
        <v>4</v>
      </c>
      <c r="L19" s="51">
        <v>5</v>
      </c>
      <c r="M19" s="52">
        <v>6</v>
      </c>
      <c r="N19" s="50">
        <v>7</v>
      </c>
      <c r="O19" s="51">
        <v>8</v>
      </c>
      <c r="P19" s="52">
        <v>9</v>
      </c>
      <c r="Q19" s="50">
        <v>10</v>
      </c>
      <c r="R19" s="51">
        <v>11</v>
      </c>
      <c r="S19" s="52">
        <v>12</v>
      </c>
      <c r="T19" s="50">
        <v>13</v>
      </c>
      <c r="U19" s="51">
        <v>14</v>
      </c>
      <c r="V19" s="52">
        <v>15</v>
      </c>
      <c r="W19" s="50">
        <v>16</v>
      </c>
      <c r="X19" s="51">
        <v>17</v>
      </c>
      <c r="Y19" s="52">
        <v>18</v>
      </c>
      <c r="Z19" s="50">
        <v>19</v>
      </c>
      <c r="AA19" s="51">
        <v>20</v>
      </c>
      <c r="AB19" s="52">
        <v>21</v>
      </c>
      <c r="AC19" s="50">
        <v>22</v>
      </c>
      <c r="AD19" s="51">
        <v>23</v>
      </c>
      <c r="AE19" s="52">
        <v>24</v>
      </c>
      <c r="AF19" s="50">
        <v>25</v>
      </c>
      <c r="AG19" s="51">
        <v>26</v>
      </c>
      <c r="AH19" s="52">
        <v>27</v>
      </c>
      <c r="AI19" s="50">
        <v>28</v>
      </c>
      <c r="AJ19" s="51">
        <v>29</v>
      </c>
      <c r="AK19" s="52">
        <v>30</v>
      </c>
    </row>
    <row r="20" spans="1:86" s="55" customFormat="1" ht="60" customHeight="1" thickBot="1">
      <c r="A20" s="335" t="s">
        <v>54</v>
      </c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7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4"/>
    </row>
    <row r="21" spans="1:37" s="53" customFormat="1" ht="60" customHeight="1" thickBot="1">
      <c r="A21" s="335" t="s">
        <v>113</v>
      </c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6"/>
      <c r="AB21" s="336"/>
      <c r="AC21" s="336"/>
      <c r="AD21" s="336"/>
      <c r="AE21" s="336"/>
      <c r="AF21" s="336"/>
      <c r="AG21" s="336"/>
      <c r="AH21" s="336"/>
      <c r="AI21" s="336"/>
      <c r="AJ21" s="336"/>
      <c r="AK21" s="337"/>
    </row>
    <row r="22" spans="1:37" s="75" customFormat="1" ht="79.5" customHeight="1" thickBot="1">
      <c r="A22" s="56">
        <v>1</v>
      </c>
      <c r="B22" s="451" t="s">
        <v>114</v>
      </c>
      <c r="C22" s="452"/>
      <c r="D22" s="453"/>
      <c r="E22" s="354" t="s">
        <v>97</v>
      </c>
      <c r="F22" s="355"/>
      <c r="G22" s="355"/>
      <c r="H22" s="355"/>
      <c r="I22" s="355"/>
      <c r="J22" s="356"/>
      <c r="K22" s="57">
        <v>4.5</v>
      </c>
      <c r="L22" s="58">
        <f>K22*30</f>
        <v>135</v>
      </c>
      <c r="M22" s="59">
        <f>N22+P22+R22</f>
        <v>63</v>
      </c>
      <c r="N22" s="60">
        <v>18</v>
      </c>
      <c r="O22" s="60">
        <v>12</v>
      </c>
      <c r="P22" s="60">
        <v>27</v>
      </c>
      <c r="Q22" s="60">
        <v>20</v>
      </c>
      <c r="R22" s="60">
        <v>18</v>
      </c>
      <c r="S22" s="60">
        <v>12</v>
      </c>
      <c r="T22" s="61">
        <f>M22-O22-Q22-S22</f>
        <v>19</v>
      </c>
      <c r="U22" s="62">
        <f>L22-M22</f>
        <v>72</v>
      </c>
      <c r="V22" s="63">
        <v>5</v>
      </c>
      <c r="W22" s="64"/>
      <c r="X22" s="64">
        <v>5</v>
      </c>
      <c r="Y22" s="65"/>
      <c r="Z22" s="64"/>
      <c r="AA22" s="64"/>
      <c r="AB22" s="64">
        <v>5</v>
      </c>
      <c r="AC22" s="66"/>
      <c r="AD22" s="67">
        <f>SUM(AE22:AG22)</f>
        <v>3.5</v>
      </c>
      <c r="AE22" s="68">
        <v>1.5</v>
      </c>
      <c r="AF22" s="69">
        <v>1</v>
      </c>
      <c r="AG22" s="70">
        <v>1</v>
      </c>
      <c r="AH22" s="71"/>
      <c r="AI22" s="72"/>
      <c r="AJ22" s="73"/>
      <c r="AK22" s="74"/>
    </row>
    <row r="23" spans="1:37" s="75" customFormat="1" ht="36" thickBot="1">
      <c r="A23" s="454" t="s">
        <v>115</v>
      </c>
      <c r="B23" s="360"/>
      <c r="C23" s="360"/>
      <c r="D23" s="360"/>
      <c r="E23" s="360"/>
      <c r="F23" s="360"/>
      <c r="G23" s="360"/>
      <c r="H23" s="360"/>
      <c r="I23" s="360"/>
      <c r="J23" s="360"/>
      <c r="K23" s="76">
        <f aca="true" t="shared" si="0" ref="K23:U23">SUM(K22:K22)</f>
        <v>4.5</v>
      </c>
      <c r="L23" s="77">
        <f t="shared" si="0"/>
        <v>135</v>
      </c>
      <c r="M23" s="78">
        <f t="shared" si="0"/>
        <v>63</v>
      </c>
      <c r="N23" s="79">
        <f t="shared" si="0"/>
        <v>18</v>
      </c>
      <c r="O23" s="79">
        <f t="shared" si="0"/>
        <v>12</v>
      </c>
      <c r="P23" s="79">
        <f t="shared" si="0"/>
        <v>27</v>
      </c>
      <c r="Q23" s="79">
        <f t="shared" si="0"/>
        <v>20</v>
      </c>
      <c r="R23" s="79">
        <f t="shared" si="0"/>
        <v>18</v>
      </c>
      <c r="S23" s="79">
        <f t="shared" si="0"/>
        <v>12</v>
      </c>
      <c r="T23" s="79">
        <f t="shared" si="0"/>
        <v>19</v>
      </c>
      <c r="U23" s="80">
        <f t="shared" si="0"/>
        <v>72</v>
      </c>
      <c r="V23" s="81">
        <f>COUNTA(V22:V22)</f>
        <v>1</v>
      </c>
      <c r="W23" s="82"/>
      <c r="X23" s="82">
        <f>COUNTA(X22:X22)</f>
        <v>1</v>
      </c>
      <c r="Y23" s="83"/>
      <c r="Z23" s="84"/>
      <c r="AA23" s="82"/>
      <c r="AB23" s="82">
        <f>COUNTA(AB22:AB22)</f>
        <v>1</v>
      </c>
      <c r="AC23" s="85"/>
      <c r="AD23" s="81">
        <f>SUM(AD22:AD22)</f>
        <v>3.5</v>
      </c>
      <c r="AE23" s="84">
        <f>SUM(AE22:AE22)</f>
        <v>1.5</v>
      </c>
      <c r="AF23" s="84">
        <f>SUM(AF22:AF22)</f>
        <v>1</v>
      </c>
      <c r="AG23" s="86">
        <f>SUM(AG22:AG22)</f>
        <v>1</v>
      </c>
      <c r="AH23" s="81"/>
      <c r="AI23" s="84"/>
      <c r="AJ23" s="84"/>
      <c r="AK23" s="86"/>
    </row>
    <row r="24" spans="1:37" s="53" customFormat="1" ht="60" customHeight="1" thickBot="1">
      <c r="A24" s="335" t="s">
        <v>44</v>
      </c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  <c r="AG24" s="336"/>
      <c r="AH24" s="336"/>
      <c r="AI24" s="336"/>
      <c r="AJ24" s="336"/>
      <c r="AK24" s="337"/>
    </row>
    <row r="25" spans="1:37" s="75" customFormat="1" ht="79.5" customHeight="1">
      <c r="A25" s="56">
        <v>2</v>
      </c>
      <c r="B25" s="483" t="s">
        <v>116</v>
      </c>
      <c r="C25" s="506"/>
      <c r="D25" s="507"/>
      <c r="E25" s="446" t="s">
        <v>97</v>
      </c>
      <c r="F25" s="447"/>
      <c r="G25" s="447"/>
      <c r="H25" s="447"/>
      <c r="I25" s="447"/>
      <c r="J25" s="448"/>
      <c r="K25" s="57">
        <v>5</v>
      </c>
      <c r="L25" s="58">
        <f>K25*30</f>
        <v>150</v>
      </c>
      <c r="M25" s="59">
        <f>N25+P25+R25</f>
        <v>81</v>
      </c>
      <c r="N25" s="60">
        <v>36</v>
      </c>
      <c r="O25" s="60">
        <v>28</v>
      </c>
      <c r="P25" s="60"/>
      <c r="Q25" s="60"/>
      <c r="R25" s="87">
        <v>45</v>
      </c>
      <c r="S25" s="87">
        <v>32</v>
      </c>
      <c r="T25" s="61">
        <f>M25-O25-Q25-S25</f>
        <v>21</v>
      </c>
      <c r="U25" s="62">
        <f>L25-M25</f>
        <v>69</v>
      </c>
      <c r="V25" s="88">
        <v>5</v>
      </c>
      <c r="W25" s="89"/>
      <c r="X25" s="89">
        <v>5</v>
      </c>
      <c r="Y25" s="90"/>
      <c r="Z25" s="89"/>
      <c r="AA25" s="89">
        <v>5</v>
      </c>
      <c r="AB25" s="89"/>
      <c r="AC25" s="91"/>
      <c r="AD25" s="71">
        <f>SUM(AE25:AG25)</f>
        <v>4.5</v>
      </c>
      <c r="AE25" s="92">
        <v>2</v>
      </c>
      <c r="AF25" s="93"/>
      <c r="AG25" s="94">
        <v>2.5</v>
      </c>
      <c r="AH25" s="95"/>
      <c r="AI25" s="96"/>
      <c r="AJ25" s="73"/>
      <c r="AK25" s="74"/>
    </row>
    <row r="26" spans="1:37" s="75" customFormat="1" ht="79.5" customHeight="1">
      <c r="A26" s="97">
        <v>3</v>
      </c>
      <c r="B26" s="455" t="s">
        <v>155</v>
      </c>
      <c r="C26" s="456"/>
      <c r="D26" s="457"/>
      <c r="E26" s="444" t="s">
        <v>97</v>
      </c>
      <c r="F26" s="392"/>
      <c r="G26" s="392"/>
      <c r="H26" s="392"/>
      <c r="I26" s="392"/>
      <c r="J26" s="445"/>
      <c r="K26" s="98">
        <v>5</v>
      </c>
      <c r="L26" s="99">
        <f>K26*30</f>
        <v>150</v>
      </c>
      <c r="M26" s="100">
        <f>N26+P26+R26</f>
        <v>81</v>
      </c>
      <c r="N26" s="101">
        <v>36</v>
      </c>
      <c r="O26" s="101">
        <v>28</v>
      </c>
      <c r="P26" s="101">
        <v>18</v>
      </c>
      <c r="Q26" s="101">
        <v>12</v>
      </c>
      <c r="R26" s="102">
        <v>27</v>
      </c>
      <c r="S26" s="102">
        <v>20</v>
      </c>
      <c r="T26" s="61">
        <f>M26-O26-Q26-S26</f>
        <v>21</v>
      </c>
      <c r="U26" s="103">
        <f>L26-M26</f>
        <v>69</v>
      </c>
      <c r="V26" s="104">
        <v>6</v>
      </c>
      <c r="W26" s="93"/>
      <c r="X26" s="93">
        <v>6</v>
      </c>
      <c r="Y26" s="94"/>
      <c r="Z26" s="93"/>
      <c r="AA26" s="93"/>
      <c r="AB26" s="93"/>
      <c r="AC26" s="105"/>
      <c r="AD26" s="106"/>
      <c r="AE26" s="92"/>
      <c r="AF26" s="93"/>
      <c r="AG26" s="94"/>
      <c r="AH26" s="107">
        <f>SUM(AI26:AK26)</f>
        <v>4.5</v>
      </c>
      <c r="AI26" s="68">
        <v>2</v>
      </c>
      <c r="AJ26" s="69">
        <v>1</v>
      </c>
      <c r="AK26" s="108">
        <v>1.5</v>
      </c>
    </row>
    <row r="27" spans="1:37" s="75" customFormat="1" ht="105" customHeight="1">
      <c r="A27" s="97">
        <v>4</v>
      </c>
      <c r="B27" s="389" t="s">
        <v>117</v>
      </c>
      <c r="C27" s="458"/>
      <c r="D27" s="391"/>
      <c r="E27" s="444" t="s">
        <v>97</v>
      </c>
      <c r="F27" s="392"/>
      <c r="G27" s="392"/>
      <c r="H27" s="392"/>
      <c r="I27" s="392"/>
      <c r="J27" s="445"/>
      <c r="K27" s="109">
        <v>7</v>
      </c>
      <c r="L27" s="99">
        <f>K27*30</f>
        <v>210</v>
      </c>
      <c r="M27" s="100">
        <f>N27+P27+R27</f>
        <v>108</v>
      </c>
      <c r="N27" s="110">
        <v>36</v>
      </c>
      <c r="O27" s="110">
        <v>28</v>
      </c>
      <c r="P27" s="110">
        <v>18</v>
      </c>
      <c r="Q27" s="110">
        <v>12</v>
      </c>
      <c r="R27" s="111">
        <v>54</v>
      </c>
      <c r="S27" s="111">
        <v>40</v>
      </c>
      <c r="T27" s="61">
        <f>M27-O27-Q27-S27</f>
        <v>28</v>
      </c>
      <c r="U27" s="103">
        <f>L27-M27</f>
        <v>102</v>
      </c>
      <c r="V27" s="63">
        <v>5</v>
      </c>
      <c r="W27" s="64"/>
      <c r="X27" s="64">
        <v>5</v>
      </c>
      <c r="Y27" s="65"/>
      <c r="Z27" s="64"/>
      <c r="AA27" s="64"/>
      <c r="AB27" s="64"/>
      <c r="AC27" s="66"/>
      <c r="AD27" s="107">
        <f>SUM(AE27:AG27)</f>
        <v>6</v>
      </c>
      <c r="AE27" s="68">
        <v>2</v>
      </c>
      <c r="AF27" s="69">
        <v>1</v>
      </c>
      <c r="AG27" s="70">
        <v>3</v>
      </c>
      <c r="AH27" s="107"/>
      <c r="AI27" s="68"/>
      <c r="AJ27" s="69"/>
      <c r="AK27" s="108"/>
    </row>
    <row r="28" spans="1:37" s="75" customFormat="1" ht="79.5" customHeight="1">
      <c r="A28" s="97">
        <v>5</v>
      </c>
      <c r="B28" s="455" t="s">
        <v>118</v>
      </c>
      <c r="C28" s="456"/>
      <c r="D28" s="457"/>
      <c r="E28" s="460" t="s">
        <v>97</v>
      </c>
      <c r="F28" s="461"/>
      <c r="G28" s="461"/>
      <c r="H28" s="461"/>
      <c r="I28" s="461"/>
      <c r="J28" s="462"/>
      <c r="K28" s="98">
        <v>1</v>
      </c>
      <c r="L28" s="99">
        <f>K28*30</f>
        <v>30</v>
      </c>
      <c r="M28" s="100"/>
      <c r="N28" s="101"/>
      <c r="O28" s="101"/>
      <c r="P28" s="101"/>
      <c r="Q28" s="101"/>
      <c r="R28" s="102"/>
      <c r="S28" s="102"/>
      <c r="T28" s="61"/>
      <c r="U28" s="103">
        <f>L28-M28</f>
        <v>30</v>
      </c>
      <c r="V28" s="104"/>
      <c r="W28" s="93">
        <v>5</v>
      </c>
      <c r="X28" s="93"/>
      <c r="Y28" s="94"/>
      <c r="Z28" s="93">
        <v>5</v>
      </c>
      <c r="AA28" s="93"/>
      <c r="AB28" s="93"/>
      <c r="AC28" s="105"/>
      <c r="AD28" s="107"/>
      <c r="AE28" s="92"/>
      <c r="AF28" s="93"/>
      <c r="AG28" s="94"/>
      <c r="AH28" s="107"/>
      <c r="AI28" s="68"/>
      <c r="AJ28" s="69"/>
      <c r="AK28" s="108"/>
    </row>
    <row r="29" spans="1:37" s="75" customFormat="1" ht="105" customHeight="1" thickBot="1">
      <c r="A29" s="97">
        <v>6</v>
      </c>
      <c r="B29" s="455" t="s">
        <v>119</v>
      </c>
      <c r="C29" s="459"/>
      <c r="D29" s="457"/>
      <c r="E29" s="463" t="s">
        <v>97</v>
      </c>
      <c r="F29" s="464"/>
      <c r="G29" s="464"/>
      <c r="H29" s="464"/>
      <c r="I29" s="464"/>
      <c r="J29" s="465"/>
      <c r="K29" s="98">
        <v>4</v>
      </c>
      <c r="L29" s="112">
        <f>K29*30</f>
        <v>120</v>
      </c>
      <c r="M29" s="113">
        <f>N29+P29+R29</f>
        <v>72</v>
      </c>
      <c r="N29" s="101">
        <v>36</v>
      </c>
      <c r="O29" s="101">
        <v>28</v>
      </c>
      <c r="P29" s="101"/>
      <c r="Q29" s="101"/>
      <c r="R29" s="102">
        <v>36</v>
      </c>
      <c r="S29" s="102">
        <v>28</v>
      </c>
      <c r="T29" s="61">
        <f>M29-O29-Q29-S29</f>
        <v>16</v>
      </c>
      <c r="U29" s="114">
        <f>L29-M29</f>
        <v>48</v>
      </c>
      <c r="V29" s="104"/>
      <c r="W29" s="93">
        <v>6</v>
      </c>
      <c r="X29" s="93">
        <v>6</v>
      </c>
      <c r="Y29" s="94"/>
      <c r="Z29" s="93"/>
      <c r="AA29" s="93">
        <v>6</v>
      </c>
      <c r="AB29" s="93"/>
      <c r="AC29" s="105"/>
      <c r="AD29" s="106"/>
      <c r="AE29" s="92"/>
      <c r="AF29" s="93"/>
      <c r="AG29" s="94"/>
      <c r="AH29" s="115">
        <f>SUM(AI29:AK29)</f>
        <v>4</v>
      </c>
      <c r="AI29" s="116">
        <v>2</v>
      </c>
      <c r="AJ29" s="117"/>
      <c r="AK29" s="118">
        <v>2</v>
      </c>
    </row>
    <row r="30" spans="1:37" s="75" customFormat="1" ht="36" thickBot="1">
      <c r="A30" s="454" t="s">
        <v>61</v>
      </c>
      <c r="B30" s="360"/>
      <c r="C30" s="360"/>
      <c r="D30" s="360"/>
      <c r="E30" s="360"/>
      <c r="F30" s="360"/>
      <c r="G30" s="360"/>
      <c r="H30" s="360"/>
      <c r="I30" s="360"/>
      <c r="J30" s="360"/>
      <c r="K30" s="76">
        <f aca="true" t="shared" si="1" ref="K30:U30">SUM(K25:K29)</f>
        <v>22</v>
      </c>
      <c r="L30" s="77">
        <f t="shared" si="1"/>
        <v>660</v>
      </c>
      <c r="M30" s="78">
        <f t="shared" si="1"/>
        <v>342</v>
      </c>
      <c r="N30" s="79">
        <f t="shared" si="1"/>
        <v>144</v>
      </c>
      <c r="O30" s="79">
        <f t="shared" si="1"/>
        <v>112</v>
      </c>
      <c r="P30" s="79">
        <f t="shared" si="1"/>
        <v>36</v>
      </c>
      <c r="Q30" s="79">
        <f t="shared" si="1"/>
        <v>24</v>
      </c>
      <c r="R30" s="79">
        <f t="shared" si="1"/>
        <v>162</v>
      </c>
      <c r="S30" s="79">
        <f t="shared" si="1"/>
        <v>120</v>
      </c>
      <c r="T30" s="79">
        <f t="shared" si="1"/>
        <v>86</v>
      </c>
      <c r="U30" s="80">
        <f t="shared" si="1"/>
        <v>318</v>
      </c>
      <c r="V30" s="81">
        <f>COUNTA(V25:V29)</f>
        <v>3</v>
      </c>
      <c r="W30" s="82">
        <f>COUNTA(W25:W29)</f>
        <v>2</v>
      </c>
      <c r="X30" s="82">
        <f>COUNTA(X25:X29)</f>
        <v>4</v>
      </c>
      <c r="Y30" s="83"/>
      <c r="Z30" s="84">
        <f>COUNTA(Z25:Z29)</f>
        <v>1</v>
      </c>
      <c r="AA30" s="82">
        <f>COUNTA(AA25:AA29)</f>
        <v>2</v>
      </c>
      <c r="AB30" s="82"/>
      <c r="AC30" s="85"/>
      <c r="AD30" s="81">
        <f aca="true" t="shared" si="2" ref="AD30:AK30">SUM(AD25:AD29)</f>
        <v>10.5</v>
      </c>
      <c r="AE30" s="84">
        <f t="shared" si="2"/>
        <v>4</v>
      </c>
      <c r="AF30" s="84">
        <f t="shared" si="2"/>
        <v>1</v>
      </c>
      <c r="AG30" s="86">
        <f t="shared" si="2"/>
        <v>5.5</v>
      </c>
      <c r="AH30" s="81">
        <f t="shared" si="2"/>
        <v>8.5</v>
      </c>
      <c r="AI30" s="84">
        <f t="shared" si="2"/>
        <v>4</v>
      </c>
      <c r="AJ30" s="84">
        <f t="shared" si="2"/>
        <v>1</v>
      </c>
      <c r="AK30" s="86">
        <f t="shared" si="2"/>
        <v>3.5</v>
      </c>
    </row>
    <row r="31" spans="1:37" s="53" customFormat="1" ht="60" customHeight="1" thickBot="1">
      <c r="A31" s="335" t="s">
        <v>120</v>
      </c>
      <c r="B31" s="336"/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  <c r="AA31" s="336"/>
      <c r="AB31" s="336"/>
      <c r="AC31" s="336"/>
      <c r="AD31" s="336"/>
      <c r="AE31" s="336"/>
      <c r="AF31" s="336"/>
      <c r="AG31" s="336"/>
      <c r="AH31" s="336"/>
      <c r="AI31" s="336"/>
      <c r="AJ31" s="336"/>
      <c r="AK31" s="337"/>
    </row>
    <row r="32" spans="1:37" s="75" customFormat="1" ht="79.5" customHeight="1" thickBot="1">
      <c r="A32" s="267"/>
      <c r="B32" s="451" t="s">
        <v>156</v>
      </c>
      <c r="C32" s="452"/>
      <c r="D32" s="453"/>
      <c r="E32" s="381"/>
      <c r="F32" s="382"/>
      <c r="G32" s="382"/>
      <c r="H32" s="382"/>
      <c r="I32" s="382"/>
      <c r="J32" s="383"/>
      <c r="K32" s="76"/>
      <c r="L32" s="203"/>
      <c r="M32" s="268"/>
      <c r="N32" s="79"/>
      <c r="O32" s="79"/>
      <c r="P32" s="79"/>
      <c r="Q32" s="79"/>
      <c r="R32" s="125"/>
      <c r="S32" s="125"/>
      <c r="T32" s="269"/>
      <c r="U32" s="270"/>
      <c r="V32" s="81"/>
      <c r="W32" s="84"/>
      <c r="X32" s="84"/>
      <c r="Y32" s="161"/>
      <c r="Z32" s="84"/>
      <c r="AA32" s="84"/>
      <c r="AB32" s="84"/>
      <c r="AC32" s="86"/>
      <c r="AD32" s="67"/>
      <c r="AE32" s="271"/>
      <c r="AF32" s="272"/>
      <c r="AG32" s="161"/>
      <c r="AH32" s="273"/>
      <c r="AI32" s="271"/>
      <c r="AJ32" s="272"/>
      <c r="AK32" s="86"/>
    </row>
    <row r="33" spans="1:37" s="75" customFormat="1" ht="79.5" customHeight="1" thickBot="1">
      <c r="A33" s="274">
        <v>7</v>
      </c>
      <c r="B33" s="466" t="s">
        <v>121</v>
      </c>
      <c r="C33" s="467"/>
      <c r="D33" s="275">
        <v>8</v>
      </c>
      <c r="E33" s="503" t="s">
        <v>123</v>
      </c>
      <c r="F33" s="504"/>
      <c r="G33" s="504"/>
      <c r="H33" s="504"/>
      <c r="I33" s="504"/>
      <c r="J33" s="505"/>
      <c r="K33" s="98">
        <v>2</v>
      </c>
      <c r="L33" s="276">
        <f>K33*30</f>
        <v>60</v>
      </c>
      <c r="M33" s="277">
        <f>N33+P33+R33</f>
        <v>36</v>
      </c>
      <c r="N33" s="101">
        <v>18</v>
      </c>
      <c r="O33" s="101"/>
      <c r="P33" s="101">
        <v>18</v>
      </c>
      <c r="Q33" s="101"/>
      <c r="R33" s="102"/>
      <c r="S33" s="102"/>
      <c r="T33" s="278"/>
      <c r="U33" s="279">
        <f>L33-M33</f>
        <v>24</v>
      </c>
      <c r="V33" s="104"/>
      <c r="W33" s="93">
        <v>5</v>
      </c>
      <c r="X33" s="93">
        <v>5</v>
      </c>
      <c r="Y33" s="94"/>
      <c r="Z33" s="93"/>
      <c r="AA33" s="93"/>
      <c r="AB33" s="93"/>
      <c r="AC33" s="105"/>
      <c r="AD33" s="159">
        <f>SUM(AE33:AG33)</f>
        <v>2</v>
      </c>
      <c r="AE33" s="280">
        <v>1</v>
      </c>
      <c r="AF33" s="281">
        <v>1</v>
      </c>
      <c r="AG33" s="94"/>
      <c r="AH33" s="282"/>
      <c r="AI33" s="283"/>
      <c r="AJ33" s="284"/>
      <c r="AK33" s="285"/>
    </row>
    <row r="34" spans="1:37" s="75" customFormat="1" ht="36" thickBot="1">
      <c r="A34" s="454" t="s">
        <v>124</v>
      </c>
      <c r="B34" s="360"/>
      <c r="C34" s="360"/>
      <c r="D34" s="360"/>
      <c r="E34" s="360"/>
      <c r="F34" s="360"/>
      <c r="G34" s="360"/>
      <c r="H34" s="360"/>
      <c r="I34" s="360"/>
      <c r="J34" s="360"/>
      <c r="K34" s="76">
        <f>SUM(K33:K33)</f>
        <v>2</v>
      </c>
      <c r="L34" s="77">
        <f>SUM(L33:L33)</f>
        <v>60</v>
      </c>
      <c r="M34" s="78">
        <f>SUM(M33:M33)</f>
        <v>36</v>
      </c>
      <c r="N34" s="79">
        <f>SUM(N33:N33)</f>
        <v>18</v>
      </c>
      <c r="O34" s="79"/>
      <c r="P34" s="79">
        <f>SUM(P33:P33)</f>
        <v>18</v>
      </c>
      <c r="Q34" s="79"/>
      <c r="R34" s="79"/>
      <c r="S34" s="79"/>
      <c r="T34" s="125"/>
      <c r="U34" s="80">
        <f>SUM(U33:U33)</f>
        <v>24</v>
      </c>
      <c r="V34" s="81"/>
      <c r="W34" s="82">
        <f>COUNTA(W33:W33)</f>
        <v>1</v>
      </c>
      <c r="X34" s="82">
        <f>COUNTA(X33:X33)</f>
        <v>1</v>
      </c>
      <c r="Y34" s="83"/>
      <c r="Z34" s="84"/>
      <c r="AA34" s="82"/>
      <c r="AB34" s="82"/>
      <c r="AC34" s="85"/>
      <c r="AD34" s="81">
        <f>SUM(AD33:AD33)</f>
        <v>2</v>
      </c>
      <c r="AE34" s="84">
        <f>SUM(AE33:AE33)</f>
        <v>1</v>
      </c>
      <c r="AF34" s="84">
        <f>SUM(AF33:AF33)</f>
        <v>1</v>
      </c>
      <c r="AG34" s="86"/>
      <c r="AH34" s="81"/>
      <c r="AI34" s="84"/>
      <c r="AJ34" s="84"/>
      <c r="AK34" s="86"/>
    </row>
    <row r="35" spans="1:37" s="53" customFormat="1" ht="60" customHeight="1" thickBot="1">
      <c r="A35" s="335" t="s">
        <v>55</v>
      </c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  <c r="AC35" s="336"/>
      <c r="AD35" s="336"/>
      <c r="AE35" s="336"/>
      <c r="AF35" s="336"/>
      <c r="AG35" s="336"/>
      <c r="AH35" s="336"/>
      <c r="AI35" s="336"/>
      <c r="AJ35" s="336"/>
      <c r="AK35" s="337"/>
    </row>
    <row r="36" spans="1:37" s="75" customFormat="1" ht="79.5" customHeight="1" thickBot="1">
      <c r="A36" s="267"/>
      <c r="B36" s="451" t="s">
        <v>157</v>
      </c>
      <c r="C36" s="452"/>
      <c r="D36" s="453" t="s">
        <v>122</v>
      </c>
      <c r="E36" s="381"/>
      <c r="F36" s="382"/>
      <c r="G36" s="382"/>
      <c r="H36" s="382"/>
      <c r="I36" s="382"/>
      <c r="J36" s="383"/>
      <c r="K36" s="76"/>
      <c r="L36" s="203"/>
      <c r="M36" s="268"/>
      <c r="N36" s="79"/>
      <c r="O36" s="79"/>
      <c r="P36" s="79"/>
      <c r="Q36" s="79"/>
      <c r="R36" s="125"/>
      <c r="S36" s="125"/>
      <c r="T36" s="269"/>
      <c r="U36" s="270"/>
      <c r="V36" s="81"/>
      <c r="W36" s="84"/>
      <c r="X36" s="84"/>
      <c r="Y36" s="161"/>
      <c r="Z36" s="84"/>
      <c r="AA36" s="84"/>
      <c r="AB36" s="84"/>
      <c r="AC36" s="86"/>
      <c r="AD36" s="67"/>
      <c r="AE36" s="271"/>
      <c r="AF36" s="272"/>
      <c r="AG36" s="161"/>
      <c r="AH36" s="273"/>
      <c r="AI36" s="271"/>
      <c r="AJ36" s="272"/>
      <c r="AK36" s="86"/>
    </row>
    <row r="37" spans="1:37" s="75" customFormat="1" ht="105" customHeight="1" thickBot="1">
      <c r="A37" s="97">
        <v>8</v>
      </c>
      <c r="B37" s="494" t="s">
        <v>152</v>
      </c>
      <c r="C37" s="495"/>
      <c r="D37" s="119">
        <v>8</v>
      </c>
      <c r="E37" s="381" t="s">
        <v>45</v>
      </c>
      <c r="F37" s="382"/>
      <c r="G37" s="382"/>
      <c r="H37" s="382"/>
      <c r="I37" s="382"/>
      <c r="J37" s="383"/>
      <c r="K37" s="109">
        <v>2.5</v>
      </c>
      <c r="L37" s="112">
        <f>K37*30</f>
        <v>75</v>
      </c>
      <c r="M37" s="113">
        <f>N37+P37+R37</f>
        <v>54</v>
      </c>
      <c r="N37" s="126"/>
      <c r="O37" s="126"/>
      <c r="P37" s="110">
        <v>54</v>
      </c>
      <c r="Q37" s="110"/>
      <c r="R37" s="127"/>
      <c r="S37" s="127"/>
      <c r="T37" s="127"/>
      <c r="U37" s="114">
        <f>L37-M37</f>
        <v>21</v>
      </c>
      <c r="V37" s="128"/>
      <c r="W37" s="129">
        <v>6</v>
      </c>
      <c r="X37" s="129"/>
      <c r="Y37" s="130"/>
      <c r="Z37" s="129"/>
      <c r="AA37" s="129"/>
      <c r="AB37" s="129"/>
      <c r="AC37" s="131">
        <v>5</v>
      </c>
      <c r="AD37" s="107">
        <f>SUM(AE37:AG37)</f>
        <v>2</v>
      </c>
      <c r="AE37" s="132"/>
      <c r="AF37" s="64">
        <v>2</v>
      </c>
      <c r="AG37" s="133"/>
      <c r="AH37" s="107">
        <f>SUM(AI37:AL37)</f>
        <v>1</v>
      </c>
      <c r="AI37" s="68"/>
      <c r="AJ37" s="69">
        <v>1</v>
      </c>
      <c r="AK37" s="134"/>
    </row>
    <row r="38" spans="1:44" s="141" customFormat="1" ht="36" thickBot="1">
      <c r="A38" s="359" t="s">
        <v>158</v>
      </c>
      <c r="B38" s="360"/>
      <c r="C38" s="360"/>
      <c r="D38" s="360"/>
      <c r="E38" s="360"/>
      <c r="F38" s="360"/>
      <c r="G38" s="360"/>
      <c r="H38" s="360"/>
      <c r="I38" s="360"/>
      <c r="J38" s="360"/>
      <c r="K38" s="135">
        <f>SUM(K37:K37)</f>
        <v>2.5</v>
      </c>
      <c r="L38" s="136">
        <f>SUM(L37:L37)</f>
        <v>75</v>
      </c>
      <c r="M38" s="137">
        <f>SUM(M37:M37)</f>
        <v>54</v>
      </c>
      <c r="N38" s="138"/>
      <c r="O38" s="138"/>
      <c r="P38" s="138">
        <f>SUM(P37:P37)</f>
        <v>54</v>
      </c>
      <c r="Q38" s="138"/>
      <c r="R38" s="138"/>
      <c r="S38" s="138"/>
      <c r="T38" s="139"/>
      <c r="U38" s="140">
        <f>SUM(U37:U37)</f>
        <v>21</v>
      </c>
      <c r="V38" s="81"/>
      <c r="W38" s="82">
        <f>COUNTA(W37:W37)</f>
        <v>1</v>
      </c>
      <c r="X38" s="82"/>
      <c r="Y38" s="83"/>
      <c r="Z38" s="84"/>
      <c r="AA38" s="82"/>
      <c r="AB38" s="82"/>
      <c r="AC38" s="82">
        <f>COUNTA(AC37:AC37)</f>
        <v>1</v>
      </c>
      <c r="AD38" s="67">
        <f>SUM(AD37:AD37)</f>
        <v>2</v>
      </c>
      <c r="AE38" s="82"/>
      <c r="AF38" s="84">
        <f>SUM(AF37:AF37)</f>
        <v>2</v>
      </c>
      <c r="AG38" s="86"/>
      <c r="AH38" s="67">
        <f>SUM(AH37:AH37)</f>
        <v>1</v>
      </c>
      <c r="AI38" s="82"/>
      <c r="AJ38" s="84">
        <f>SUM(AJ37:AJ37)</f>
        <v>1</v>
      </c>
      <c r="AK38" s="86"/>
      <c r="AR38" s="142"/>
    </row>
    <row r="39" spans="1:37" s="75" customFormat="1" ht="36" thickBot="1">
      <c r="A39" s="387" t="s">
        <v>56</v>
      </c>
      <c r="B39" s="388"/>
      <c r="C39" s="388"/>
      <c r="D39" s="388"/>
      <c r="E39" s="388"/>
      <c r="F39" s="388"/>
      <c r="G39" s="388"/>
      <c r="H39" s="388"/>
      <c r="I39" s="388"/>
      <c r="J39" s="388"/>
      <c r="K39" s="143">
        <f aca="true" t="shared" si="3" ref="K39:X39">K38+K30+K23+K34</f>
        <v>31</v>
      </c>
      <c r="L39" s="144">
        <f t="shared" si="3"/>
        <v>930</v>
      </c>
      <c r="M39" s="145">
        <f t="shared" si="3"/>
        <v>495</v>
      </c>
      <c r="N39" s="146">
        <f t="shared" si="3"/>
        <v>180</v>
      </c>
      <c r="O39" s="146">
        <f t="shared" si="3"/>
        <v>124</v>
      </c>
      <c r="P39" s="146">
        <f t="shared" si="3"/>
        <v>135</v>
      </c>
      <c r="Q39" s="146">
        <f t="shared" si="3"/>
        <v>44</v>
      </c>
      <c r="R39" s="146">
        <f t="shared" si="3"/>
        <v>180</v>
      </c>
      <c r="S39" s="146">
        <f t="shared" si="3"/>
        <v>132</v>
      </c>
      <c r="T39" s="146">
        <f t="shared" si="3"/>
        <v>105</v>
      </c>
      <c r="U39" s="147">
        <f t="shared" si="3"/>
        <v>435</v>
      </c>
      <c r="V39" s="143">
        <f t="shared" si="3"/>
        <v>4</v>
      </c>
      <c r="W39" s="146">
        <f t="shared" si="3"/>
        <v>4</v>
      </c>
      <c r="X39" s="146">
        <f t="shared" si="3"/>
        <v>6</v>
      </c>
      <c r="Y39" s="148"/>
      <c r="Z39" s="146">
        <f aca="true" t="shared" si="4" ref="Z39:AK39">Z38+Z30+Z23+Z34</f>
        <v>1</v>
      </c>
      <c r="AA39" s="146">
        <f t="shared" si="4"/>
        <v>2</v>
      </c>
      <c r="AB39" s="146">
        <f t="shared" si="4"/>
        <v>1</v>
      </c>
      <c r="AC39" s="144">
        <f t="shared" si="4"/>
        <v>1</v>
      </c>
      <c r="AD39" s="147">
        <f t="shared" si="4"/>
        <v>18</v>
      </c>
      <c r="AE39" s="145">
        <f t="shared" si="4"/>
        <v>6.5</v>
      </c>
      <c r="AF39" s="146">
        <f t="shared" si="4"/>
        <v>5</v>
      </c>
      <c r="AG39" s="144">
        <f t="shared" si="4"/>
        <v>6.5</v>
      </c>
      <c r="AH39" s="147">
        <f t="shared" si="4"/>
        <v>9.5</v>
      </c>
      <c r="AI39" s="145">
        <f t="shared" si="4"/>
        <v>4</v>
      </c>
      <c r="AJ39" s="146">
        <f t="shared" si="4"/>
        <v>2</v>
      </c>
      <c r="AK39" s="144">
        <f t="shared" si="4"/>
        <v>3.5</v>
      </c>
    </row>
    <row r="40" spans="1:37" s="53" customFormat="1" ht="60" customHeight="1" thickBot="1">
      <c r="A40" s="335" t="s">
        <v>57</v>
      </c>
      <c r="B40" s="336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37"/>
    </row>
    <row r="41" spans="1:37" s="53" customFormat="1" ht="60" customHeight="1" thickBot="1">
      <c r="A41" s="335" t="s">
        <v>63</v>
      </c>
      <c r="B41" s="336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336"/>
      <c r="AJ41" s="336"/>
      <c r="AK41" s="337"/>
    </row>
    <row r="42" spans="1:37" s="75" customFormat="1" ht="79.5" customHeight="1">
      <c r="A42" s="155">
        <v>9</v>
      </c>
      <c r="B42" s="389" t="s">
        <v>159</v>
      </c>
      <c r="C42" s="390"/>
      <c r="D42" s="391"/>
      <c r="E42" s="392" t="s">
        <v>64</v>
      </c>
      <c r="F42" s="393"/>
      <c r="G42" s="393"/>
      <c r="H42" s="393"/>
      <c r="I42" s="393"/>
      <c r="J42" s="394"/>
      <c r="K42" s="109">
        <v>3.5</v>
      </c>
      <c r="L42" s="99">
        <f aca="true" t="shared" si="5" ref="L42:L47">K42*30</f>
        <v>105</v>
      </c>
      <c r="M42" s="100">
        <f>N42+P42+R42</f>
        <v>63</v>
      </c>
      <c r="N42" s="110">
        <v>36</v>
      </c>
      <c r="O42" s="110">
        <v>28</v>
      </c>
      <c r="P42" s="110">
        <v>27</v>
      </c>
      <c r="Q42" s="110">
        <v>20</v>
      </c>
      <c r="R42" s="111"/>
      <c r="S42" s="111"/>
      <c r="T42" s="61">
        <f>M42-O42-Q42-S42</f>
        <v>15</v>
      </c>
      <c r="U42" s="103">
        <f aca="true" t="shared" si="6" ref="U42:U47">L42-M42</f>
        <v>42</v>
      </c>
      <c r="V42" s="63"/>
      <c r="W42" s="64">
        <v>5</v>
      </c>
      <c r="X42" s="64">
        <v>5</v>
      </c>
      <c r="Y42" s="65"/>
      <c r="Z42" s="64"/>
      <c r="AA42" s="64"/>
      <c r="AB42" s="64"/>
      <c r="AC42" s="66"/>
      <c r="AD42" s="107">
        <f>SUM(AE42:AG42)</f>
        <v>3.5</v>
      </c>
      <c r="AE42" s="132">
        <v>2</v>
      </c>
      <c r="AF42" s="64">
        <v>1.5</v>
      </c>
      <c r="AG42" s="65"/>
      <c r="AH42" s="156"/>
      <c r="AI42" s="72"/>
      <c r="AJ42" s="73"/>
      <c r="AK42" s="74"/>
    </row>
    <row r="43" spans="1:37" s="75" customFormat="1" ht="79.5" customHeight="1">
      <c r="A43" s="155">
        <v>10</v>
      </c>
      <c r="B43" s="389" t="s">
        <v>160</v>
      </c>
      <c r="C43" s="390"/>
      <c r="D43" s="391"/>
      <c r="E43" s="392" t="s">
        <v>64</v>
      </c>
      <c r="F43" s="393"/>
      <c r="G43" s="393"/>
      <c r="H43" s="393"/>
      <c r="I43" s="393"/>
      <c r="J43" s="394"/>
      <c r="K43" s="109">
        <v>3.5</v>
      </c>
      <c r="L43" s="99">
        <f t="shared" si="5"/>
        <v>105</v>
      </c>
      <c r="M43" s="100">
        <f>N43+P43+R43</f>
        <v>54</v>
      </c>
      <c r="N43" s="110">
        <v>18</v>
      </c>
      <c r="O43" s="110">
        <v>12</v>
      </c>
      <c r="P43" s="110"/>
      <c r="Q43" s="110"/>
      <c r="R43" s="111">
        <v>36</v>
      </c>
      <c r="S43" s="111">
        <v>28</v>
      </c>
      <c r="T43" s="61">
        <f>M43-O43-Q43-S43</f>
        <v>14</v>
      </c>
      <c r="U43" s="103">
        <f t="shared" si="6"/>
        <v>51</v>
      </c>
      <c r="V43" s="63">
        <v>6</v>
      </c>
      <c r="W43" s="64"/>
      <c r="X43" s="64">
        <v>6</v>
      </c>
      <c r="Y43" s="65"/>
      <c r="Z43" s="64"/>
      <c r="AA43" s="64"/>
      <c r="AB43" s="64"/>
      <c r="AC43" s="66"/>
      <c r="AD43" s="107"/>
      <c r="AE43" s="132"/>
      <c r="AF43" s="64"/>
      <c r="AG43" s="65"/>
      <c r="AH43" s="156">
        <f>SUM(AI43:AK43)</f>
        <v>3</v>
      </c>
      <c r="AI43" s="286">
        <v>1</v>
      </c>
      <c r="AJ43" s="69"/>
      <c r="AK43" s="108">
        <v>2</v>
      </c>
    </row>
    <row r="44" spans="1:37" s="75" customFormat="1" ht="79.5" customHeight="1">
      <c r="A44" s="155">
        <v>11</v>
      </c>
      <c r="B44" s="389" t="s">
        <v>161</v>
      </c>
      <c r="C44" s="390"/>
      <c r="D44" s="391"/>
      <c r="E44" s="392" t="s">
        <v>64</v>
      </c>
      <c r="F44" s="393"/>
      <c r="G44" s="393"/>
      <c r="H44" s="393"/>
      <c r="I44" s="393"/>
      <c r="J44" s="394"/>
      <c r="K44" s="109">
        <v>1.5</v>
      </c>
      <c r="L44" s="99">
        <f t="shared" si="5"/>
        <v>45</v>
      </c>
      <c r="M44" s="100"/>
      <c r="N44" s="110"/>
      <c r="O44" s="110"/>
      <c r="P44" s="110"/>
      <c r="Q44" s="110"/>
      <c r="R44" s="111"/>
      <c r="S44" s="111"/>
      <c r="T44" s="61"/>
      <c r="U44" s="103">
        <f t="shared" si="6"/>
        <v>45</v>
      </c>
      <c r="V44" s="63"/>
      <c r="W44" s="64">
        <v>6</v>
      </c>
      <c r="X44" s="64"/>
      <c r="Y44" s="65">
        <v>6</v>
      </c>
      <c r="Z44" s="64"/>
      <c r="AA44" s="64"/>
      <c r="AB44" s="64"/>
      <c r="AC44" s="66"/>
      <c r="AD44" s="107"/>
      <c r="AE44" s="132"/>
      <c r="AF44" s="64"/>
      <c r="AG44" s="65"/>
      <c r="AH44" s="156"/>
      <c r="AI44" s="286"/>
      <c r="AJ44" s="69"/>
      <c r="AK44" s="108"/>
    </row>
    <row r="45" spans="1:37" s="75" customFormat="1" ht="79.5" customHeight="1">
      <c r="A45" s="97">
        <v>12</v>
      </c>
      <c r="B45" s="389" t="s">
        <v>162</v>
      </c>
      <c r="C45" s="390"/>
      <c r="D45" s="480"/>
      <c r="E45" s="444" t="s">
        <v>97</v>
      </c>
      <c r="F45" s="392"/>
      <c r="G45" s="392"/>
      <c r="H45" s="392"/>
      <c r="I45" s="392"/>
      <c r="J45" s="445"/>
      <c r="K45" s="109">
        <v>3</v>
      </c>
      <c r="L45" s="99">
        <f t="shared" si="5"/>
        <v>90</v>
      </c>
      <c r="M45" s="100">
        <f>N45+P45+R45</f>
        <v>54</v>
      </c>
      <c r="N45" s="110">
        <v>18</v>
      </c>
      <c r="O45" s="110">
        <v>12</v>
      </c>
      <c r="P45" s="110"/>
      <c r="Q45" s="110"/>
      <c r="R45" s="111">
        <v>36</v>
      </c>
      <c r="S45" s="111">
        <v>28</v>
      </c>
      <c r="T45" s="61">
        <f>M45-O45-Q45-S45</f>
        <v>14</v>
      </c>
      <c r="U45" s="103">
        <f t="shared" si="6"/>
        <v>36</v>
      </c>
      <c r="V45" s="63"/>
      <c r="W45" s="64">
        <v>5</v>
      </c>
      <c r="X45" s="64">
        <v>5</v>
      </c>
      <c r="Y45" s="65"/>
      <c r="Z45" s="64"/>
      <c r="AA45" s="64"/>
      <c r="AB45" s="64">
        <v>5</v>
      </c>
      <c r="AC45" s="66"/>
      <c r="AD45" s="156">
        <f>SUM(AE45:AG45)</f>
        <v>3</v>
      </c>
      <c r="AE45" s="68">
        <v>1</v>
      </c>
      <c r="AF45" s="69"/>
      <c r="AG45" s="70">
        <v>2</v>
      </c>
      <c r="AH45" s="156"/>
      <c r="AI45" s="286"/>
      <c r="AJ45" s="69"/>
      <c r="AK45" s="108"/>
    </row>
    <row r="46" spans="1:37" s="75" customFormat="1" ht="79.5" customHeight="1">
      <c r="A46" s="97">
        <v>13</v>
      </c>
      <c r="B46" s="389" t="s">
        <v>163</v>
      </c>
      <c r="C46" s="390"/>
      <c r="D46" s="480"/>
      <c r="E46" s="444" t="s">
        <v>97</v>
      </c>
      <c r="F46" s="392"/>
      <c r="G46" s="392"/>
      <c r="H46" s="392"/>
      <c r="I46" s="392"/>
      <c r="J46" s="445"/>
      <c r="K46" s="109">
        <v>5</v>
      </c>
      <c r="L46" s="99">
        <f t="shared" si="5"/>
        <v>150</v>
      </c>
      <c r="M46" s="100">
        <f>N46+P46+R46</f>
        <v>72</v>
      </c>
      <c r="N46" s="110">
        <v>36</v>
      </c>
      <c r="O46" s="110">
        <v>28</v>
      </c>
      <c r="P46" s="110"/>
      <c r="Q46" s="110"/>
      <c r="R46" s="111">
        <v>36</v>
      </c>
      <c r="S46" s="111">
        <v>28</v>
      </c>
      <c r="T46" s="61">
        <f>M46-O46-Q46-S46</f>
        <v>16</v>
      </c>
      <c r="U46" s="103">
        <f t="shared" si="6"/>
        <v>78</v>
      </c>
      <c r="V46" s="63">
        <v>6</v>
      </c>
      <c r="W46" s="64"/>
      <c r="X46" s="64">
        <v>6</v>
      </c>
      <c r="Y46" s="65"/>
      <c r="Z46" s="64"/>
      <c r="AA46" s="64">
        <v>6</v>
      </c>
      <c r="AB46" s="64"/>
      <c r="AC46" s="66"/>
      <c r="AD46" s="156"/>
      <c r="AE46" s="68"/>
      <c r="AF46" s="69"/>
      <c r="AG46" s="70"/>
      <c r="AH46" s="156">
        <f>SUM(AI46:AK46)</f>
        <v>4</v>
      </c>
      <c r="AI46" s="286">
        <v>2</v>
      </c>
      <c r="AJ46" s="69"/>
      <c r="AK46" s="108">
        <v>2</v>
      </c>
    </row>
    <row r="47" spans="1:37" s="75" customFormat="1" ht="79.5" customHeight="1" thickBot="1">
      <c r="A47" s="97">
        <v>13</v>
      </c>
      <c r="B47" s="389" t="s">
        <v>66</v>
      </c>
      <c r="C47" s="390"/>
      <c r="D47" s="480"/>
      <c r="E47" s="444" t="s">
        <v>97</v>
      </c>
      <c r="F47" s="392"/>
      <c r="G47" s="392"/>
      <c r="H47" s="392"/>
      <c r="I47" s="392"/>
      <c r="J47" s="445"/>
      <c r="K47" s="109">
        <v>3.5</v>
      </c>
      <c r="L47" s="99">
        <f t="shared" si="5"/>
        <v>105</v>
      </c>
      <c r="M47" s="100">
        <f>N47+P47+R47</f>
        <v>63</v>
      </c>
      <c r="N47" s="110">
        <v>36</v>
      </c>
      <c r="O47" s="110">
        <v>28</v>
      </c>
      <c r="P47" s="110"/>
      <c r="Q47" s="110"/>
      <c r="R47" s="111">
        <v>27</v>
      </c>
      <c r="S47" s="111">
        <v>20</v>
      </c>
      <c r="T47" s="61">
        <f>M47-O47-Q47-S47</f>
        <v>15</v>
      </c>
      <c r="U47" s="103">
        <f t="shared" si="6"/>
        <v>42</v>
      </c>
      <c r="V47" s="63"/>
      <c r="W47" s="64">
        <v>6</v>
      </c>
      <c r="X47" s="64">
        <v>6</v>
      </c>
      <c r="Y47" s="65"/>
      <c r="Z47" s="64"/>
      <c r="AA47" s="64"/>
      <c r="AB47" s="64"/>
      <c r="AC47" s="66"/>
      <c r="AD47" s="156"/>
      <c r="AE47" s="68"/>
      <c r="AF47" s="69"/>
      <c r="AG47" s="70"/>
      <c r="AH47" s="156">
        <f>SUM(AI47:AK47)</f>
        <v>3.5</v>
      </c>
      <c r="AI47" s="287">
        <v>2</v>
      </c>
      <c r="AJ47" s="117"/>
      <c r="AK47" s="288">
        <v>1.5</v>
      </c>
    </row>
    <row r="48" spans="1:37" s="75" customFormat="1" ht="36" thickBot="1">
      <c r="A48" s="357" t="s">
        <v>62</v>
      </c>
      <c r="B48" s="358"/>
      <c r="C48" s="358"/>
      <c r="D48" s="358"/>
      <c r="E48" s="358"/>
      <c r="F48" s="358"/>
      <c r="G48" s="358"/>
      <c r="H48" s="358"/>
      <c r="I48" s="358"/>
      <c r="J48" s="358"/>
      <c r="K48" s="160">
        <f aca="true" t="shared" si="7" ref="K48:U48">SUM(K42:K47)</f>
        <v>20</v>
      </c>
      <c r="L48" s="77">
        <f t="shared" si="7"/>
        <v>600</v>
      </c>
      <c r="M48" s="160">
        <f t="shared" si="7"/>
        <v>306</v>
      </c>
      <c r="N48" s="79">
        <f t="shared" si="7"/>
        <v>144</v>
      </c>
      <c r="O48" s="79">
        <f t="shared" si="7"/>
        <v>108</v>
      </c>
      <c r="P48" s="79">
        <f t="shared" si="7"/>
        <v>27</v>
      </c>
      <c r="Q48" s="79">
        <f t="shared" si="7"/>
        <v>20</v>
      </c>
      <c r="R48" s="79">
        <f t="shared" si="7"/>
        <v>135</v>
      </c>
      <c r="S48" s="79">
        <f t="shared" si="7"/>
        <v>104</v>
      </c>
      <c r="T48" s="79">
        <f t="shared" si="7"/>
        <v>74</v>
      </c>
      <c r="U48" s="80">
        <f t="shared" si="7"/>
        <v>294</v>
      </c>
      <c r="V48" s="82">
        <f>COUNTA(V42:V47)</f>
        <v>2</v>
      </c>
      <c r="W48" s="82">
        <f>COUNTA(W42:W47)</f>
        <v>4</v>
      </c>
      <c r="X48" s="82">
        <f>COUNTA(X42:X47)</f>
        <v>5</v>
      </c>
      <c r="Y48" s="82">
        <f>COUNTA(Y42:Y47)</f>
        <v>1</v>
      </c>
      <c r="Z48" s="82"/>
      <c r="AA48" s="82">
        <f>COUNTA(AA42:AA47)</f>
        <v>1</v>
      </c>
      <c r="AB48" s="82">
        <f>COUNTA(AB42:AB47)</f>
        <v>1</v>
      </c>
      <c r="AC48" s="82"/>
      <c r="AD48" s="67">
        <f aca="true" t="shared" si="8" ref="AD48:AI48">SUM(AD42:AD47)</f>
        <v>6.5</v>
      </c>
      <c r="AE48" s="82">
        <f t="shared" si="8"/>
        <v>3</v>
      </c>
      <c r="AF48" s="84">
        <f t="shared" si="8"/>
        <v>1.5</v>
      </c>
      <c r="AG48" s="161">
        <f t="shared" si="8"/>
        <v>2</v>
      </c>
      <c r="AH48" s="67">
        <f t="shared" si="8"/>
        <v>10.5</v>
      </c>
      <c r="AI48" s="82">
        <f t="shared" si="8"/>
        <v>5</v>
      </c>
      <c r="AJ48" s="84"/>
      <c r="AK48" s="86">
        <f>SUM(AK42:AK47)</f>
        <v>5.5</v>
      </c>
    </row>
    <row r="49" spans="1:37" s="53" customFormat="1" ht="60" customHeight="1" thickBot="1">
      <c r="A49" s="335" t="s">
        <v>73</v>
      </c>
      <c r="B49" s="336"/>
      <c r="C49" s="336"/>
      <c r="D49" s="336"/>
      <c r="E49" s="336"/>
      <c r="F49" s="336"/>
      <c r="G49" s="336"/>
      <c r="H49" s="336"/>
      <c r="I49" s="336"/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336"/>
      <c r="AA49" s="336"/>
      <c r="AB49" s="336"/>
      <c r="AC49" s="336"/>
      <c r="AD49" s="336"/>
      <c r="AE49" s="336"/>
      <c r="AF49" s="336"/>
      <c r="AG49" s="336"/>
      <c r="AH49" s="336"/>
      <c r="AI49" s="336"/>
      <c r="AJ49" s="336"/>
      <c r="AK49" s="337"/>
    </row>
    <row r="50" spans="1:37" s="75" customFormat="1" ht="79.5" customHeight="1" thickBot="1">
      <c r="A50" s="267"/>
      <c r="B50" s="451" t="s">
        <v>164</v>
      </c>
      <c r="C50" s="452"/>
      <c r="D50" s="453"/>
      <c r="E50" s="381"/>
      <c r="F50" s="382"/>
      <c r="G50" s="382"/>
      <c r="H50" s="382"/>
      <c r="I50" s="382"/>
      <c r="J50" s="383"/>
      <c r="K50" s="76"/>
      <c r="L50" s="203"/>
      <c r="M50" s="268"/>
      <c r="N50" s="79"/>
      <c r="O50" s="79"/>
      <c r="P50" s="79"/>
      <c r="Q50" s="79"/>
      <c r="R50" s="125"/>
      <c r="S50" s="125"/>
      <c r="T50" s="269"/>
      <c r="U50" s="270"/>
      <c r="V50" s="81"/>
      <c r="W50" s="84"/>
      <c r="X50" s="84"/>
      <c r="Y50" s="161"/>
      <c r="Z50" s="84"/>
      <c r="AA50" s="84"/>
      <c r="AB50" s="84"/>
      <c r="AC50" s="86"/>
      <c r="AD50" s="67"/>
      <c r="AE50" s="271"/>
      <c r="AF50" s="272"/>
      <c r="AG50" s="161"/>
      <c r="AH50" s="273"/>
      <c r="AI50" s="271"/>
      <c r="AJ50" s="272"/>
      <c r="AK50" s="86"/>
    </row>
    <row r="51" spans="1:37" s="75" customFormat="1" ht="79.5" customHeight="1">
      <c r="A51" s="289">
        <v>15</v>
      </c>
      <c r="B51" s="483" t="s">
        <v>165</v>
      </c>
      <c r="C51" s="484"/>
      <c r="D51" s="162">
        <v>8</v>
      </c>
      <c r="E51" s="460" t="s">
        <v>97</v>
      </c>
      <c r="F51" s="461"/>
      <c r="G51" s="461"/>
      <c r="H51" s="461"/>
      <c r="I51" s="461"/>
      <c r="J51" s="462"/>
      <c r="K51" s="57">
        <v>2.5</v>
      </c>
      <c r="L51" s="290">
        <f>K51*30</f>
        <v>75</v>
      </c>
      <c r="M51" s="291">
        <f>N51+P51+R51</f>
        <v>45</v>
      </c>
      <c r="N51" s="60">
        <v>18</v>
      </c>
      <c r="O51" s="60"/>
      <c r="P51" s="60">
        <v>27</v>
      </c>
      <c r="Q51" s="60"/>
      <c r="R51" s="60"/>
      <c r="S51" s="60"/>
      <c r="T51" s="292"/>
      <c r="U51" s="293">
        <f>L51-M51</f>
        <v>30</v>
      </c>
      <c r="V51" s="88"/>
      <c r="W51" s="89">
        <v>5</v>
      </c>
      <c r="X51" s="89">
        <v>5</v>
      </c>
      <c r="Y51" s="90"/>
      <c r="Z51" s="89"/>
      <c r="AA51" s="89"/>
      <c r="AB51" s="89"/>
      <c r="AC51" s="90"/>
      <c r="AD51" s="71">
        <f>SUM(AE51:AG51)</f>
        <v>2.5</v>
      </c>
      <c r="AE51" s="163">
        <v>1</v>
      </c>
      <c r="AF51" s="89">
        <v>1.5</v>
      </c>
      <c r="AG51" s="91"/>
      <c r="AH51" s="71"/>
      <c r="AI51" s="163"/>
      <c r="AJ51" s="89"/>
      <c r="AK51" s="91"/>
    </row>
    <row r="52" spans="1:37" s="75" customFormat="1" ht="79.5" customHeight="1" thickBot="1">
      <c r="A52" s="294">
        <v>16</v>
      </c>
      <c r="B52" s="455" t="s">
        <v>166</v>
      </c>
      <c r="C52" s="456"/>
      <c r="D52" s="295">
        <v>8</v>
      </c>
      <c r="E52" s="444" t="s">
        <v>97</v>
      </c>
      <c r="F52" s="392"/>
      <c r="G52" s="392"/>
      <c r="H52" s="392"/>
      <c r="I52" s="392"/>
      <c r="J52" s="445"/>
      <c r="K52" s="98">
        <v>3.5</v>
      </c>
      <c r="L52" s="276">
        <f>K52*30</f>
        <v>105</v>
      </c>
      <c r="M52" s="277">
        <f>N52+P52+R52</f>
        <v>63</v>
      </c>
      <c r="N52" s="101">
        <v>36</v>
      </c>
      <c r="O52" s="101"/>
      <c r="P52" s="101">
        <v>27</v>
      </c>
      <c r="Q52" s="101"/>
      <c r="R52" s="101"/>
      <c r="S52" s="101"/>
      <c r="T52" s="296"/>
      <c r="U52" s="279">
        <f>L52-M52</f>
        <v>42</v>
      </c>
      <c r="V52" s="297"/>
      <c r="W52" s="298">
        <v>6</v>
      </c>
      <c r="X52" s="298">
        <v>6</v>
      </c>
      <c r="Y52" s="153"/>
      <c r="Z52" s="298"/>
      <c r="AA52" s="298"/>
      <c r="AB52" s="298">
        <v>6</v>
      </c>
      <c r="AC52" s="153"/>
      <c r="AD52" s="106"/>
      <c r="AE52" s="92"/>
      <c r="AF52" s="93"/>
      <c r="AG52" s="94"/>
      <c r="AH52" s="106">
        <f>SUM(AI52:AK52)</f>
        <v>3.5</v>
      </c>
      <c r="AI52" s="92">
        <v>2</v>
      </c>
      <c r="AJ52" s="93">
        <v>1.5</v>
      </c>
      <c r="AK52" s="105"/>
    </row>
    <row r="53" spans="1:37" s="75" customFormat="1" ht="79.5" customHeight="1" thickBot="1">
      <c r="A53" s="267"/>
      <c r="B53" s="451" t="s">
        <v>167</v>
      </c>
      <c r="C53" s="452"/>
      <c r="D53" s="453">
        <v>8</v>
      </c>
      <c r="E53" s="381"/>
      <c r="F53" s="382"/>
      <c r="G53" s="382"/>
      <c r="H53" s="382"/>
      <c r="I53" s="382"/>
      <c r="J53" s="383"/>
      <c r="K53" s="76"/>
      <c r="L53" s="203"/>
      <c r="M53" s="268"/>
      <c r="N53" s="79"/>
      <c r="O53" s="79"/>
      <c r="P53" s="79"/>
      <c r="Q53" s="79"/>
      <c r="R53" s="125"/>
      <c r="S53" s="125"/>
      <c r="T53" s="269"/>
      <c r="U53" s="270"/>
      <c r="V53" s="81"/>
      <c r="W53" s="84"/>
      <c r="X53" s="84"/>
      <c r="Y53" s="161"/>
      <c r="Z53" s="84"/>
      <c r="AA53" s="84"/>
      <c r="AB53" s="84"/>
      <c r="AC53" s="86"/>
      <c r="AD53" s="67"/>
      <c r="AE53" s="271"/>
      <c r="AF53" s="272"/>
      <c r="AG53" s="161"/>
      <c r="AH53" s="273"/>
      <c r="AI53" s="271"/>
      <c r="AJ53" s="272"/>
      <c r="AK53" s="86"/>
    </row>
    <row r="54" spans="1:37" s="75" customFormat="1" ht="143.25" customHeight="1" thickBot="1">
      <c r="A54" s="164">
        <v>17</v>
      </c>
      <c r="B54" s="496" t="s">
        <v>125</v>
      </c>
      <c r="C54" s="497"/>
      <c r="D54" s="165">
        <v>8</v>
      </c>
      <c r="E54" s="444" t="s">
        <v>97</v>
      </c>
      <c r="F54" s="392"/>
      <c r="G54" s="392"/>
      <c r="H54" s="392"/>
      <c r="I54" s="392"/>
      <c r="J54" s="445"/>
      <c r="K54" s="157">
        <v>3</v>
      </c>
      <c r="L54" s="112">
        <f>K54*30</f>
        <v>90</v>
      </c>
      <c r="M54" s="100">
        <f>N54+P54+R54</f>
        <v>54</v>
      </c>
      <c r="N54" s="166">
        <v>27</v>
      </c>
      <c r="O54" s="166">
        <v>20</v>
      </c>
      <c r="P54" s="166"/>
      <c r="Q54" s="166"/>
      <c r="R54" s="166">
        <v>27</v>
      </c>
      <c r="S54" s="166">
        <v>20</v>
      </c>
      <c r="T54" s="61">
        <f>M54-O54-Q54-S54</f>
        <v>14</v>
      </c>
      <c r="U54" s="103">
        <f>L54-M54</f>
        <v>36</v>
      </c>
      <c r="V54" s="128"/>
      <c r="W54" s="129">
        <v>6</v>
      </c>
      <c r="X54" s="129">
        <v>6</v>
      </c>
      <c r="Y54" s="130"/>
      <c r="Z54" s="129"/>
      <c r="AA54" s="129"/>
      <c r="AB54" s="129">
        <v>6</v>
      </c>
      <c r="AC54" s="130"/>
      <c r="AD54" s="115"/>
      <c r="AE54" s="167"/>
      <c r="AF54" s="129"/>
      <c r="AG54" s="130"/>
      <c r="AH54" s="115">
        <f>SUM(AI54:AK54)</f>
        <v>3</v>
      </c>
      <c r="AI54" s="116">
        <v>1.5</v>
      </c>
      <c r="AJ54" s="117"/>
      <c r="AK54" s="158">
        <v>1.5</v>
      </c>
    </row>
    <row r="55" spans="1:37" s="75" customFormat="1" ht="36" thickBot="1">
      <c r="A55" s="498" t="s">
        <v>60</v>
      </c>
      <c r="B55" s="499"/>
      <c r="C55" s="499"/>
      <c r="D55" s="499"/>
      <c r="E55" s="499"/>
      <c r="F55" s="499"/>
      <c r="G55" s="499"/>
      <c r="H55" s="499"/>
      <c r="I55" s="499"/>
      <c r="J55" s="499"/>
      <c r="K55" s="160">
        <f aca="true" t="shared" si="9" ref="K55:P55">SUM(K51:K54)</f>
        <v>9</v>
      </c>
      <c r="L55" s="77">
        <f t="shared" si="9"/>
        <v>270</v>
      </c>
      <c r="M55" s="160">
        <f t="shared" si="9"/>
        <v>162</v>
      </c>
      <c r="N55" s="79">
        <f t="shared" si="9"/>
        <v>81</v>
      </c>
      <c r="O55" s="79">
        <f t="shared" si="9"/>
        <v>20</v>
      </c>
      <c r="P55" s="79">
        <f t="shared" si="9"/>
        <v>54</v>
      </c>
      <c r="Q55" s="79"/>
      <c r="R55" s="79">
        <f>SUM(R51:R54)</f>
        <v>27</v>
      </c>
      <c r="S55" s="79">
        <f>SUM(S51:S54)</f>
        <v>20</v>
      </c>
      <c r="T55" s="79">
        <f>SUM(T51:T54)</f>
        <v>14</v>
      </c>
      <c r="U55" s="80">
        <f>SUM(U51:U54)</f>
        <v>108</v>
      </c>
      <c r="V55" s="82"/>
      <c r="W55" s="82">
        <f>COUNTA(W51:W54)</f>
        <v>3</v>
      </c>
      <c r="X55" s="82">
        <f>COUNTA(X51:X54)</f>
        <v>3</v>
      </c>
      <c r="Y55" s="82"/>
      <c r="Z55" s="82"/>
      <c r="AA55" s="82"/>
      <c r="AB55" s="82">
        <f>COUNTA(AB51:AB54)</f>
        <v>2</v>
      </c>
      <c r="AC55" s="82"/>
      <c r="AD55" s="80">
        <f>SUM(AD51:AD54)</f>
        <v>2.5</v>
      </c>
      <c r="AE55" s="76">
        <f>SUM(AE51:AE54)</f>
        <v>1</v>
      </c>
      <c r="AF55" s="84">
        <f>SUM(AF51:AF54)</f>
        <v>1.5</v>
      </c>
      <c r="AG55" s="86"/>
      <c r="AH55" s="80">
        <f>SUM(AH51:AH54)</f>
        <v>6.5</v>
      </c>
      <c r="AI55" s="76">
        <f>SUM(AI51:AI54)</f>
        <v>3.5</v>
      </c>
      <c r="AJ55" s="84">
        <f>SUM(AJ51:AJ54)</f>
        <v>1.5</v>
      </c>
      <c r="AK55" s="86">
        <f>SUM(AK51:AK54)</f>
        <v>1.5</v>
      </c>
    </row>
    <row r="56" spans="1:37" s="75" customFormat="1" ht="36" thickBot="1">
      <c r="A56" s="468" t="s">
        <v>65</v>
      </c>
      <c r="B56" s="469"/>
      <c r="C56" s="469"/>
      <c r="D56" s="469"/>
      <c r="E56" s="469"/>
      <c r="F56" s="469"/>
      <c r="G56" s="469"/>
      <c r="H56" s="469"/>
      <c r="I56" s="469"/>
      <c r="J56" s="469"/>
      <c r="K56" s="143">
        <f aca="true" t="shared" si="10" ref="K56:Y56">K55+K48</f>
        <v>29</v>
      </c>
      <c r="L56" s="144">
        <f t="shared" si="10"/>
        <v>870</v>
      </c>
      <c r="M56" s="145">
        <f t="shared" si="10"/>
        <v>468</v>
      </c>
      <c r="N56" s="146">
        <f t="shared" si="10"/>
        <v>225</v>
      </c>
      <c r="O56" s="146">
        <f t="shared" si="10"/>
        <v>128</v>
      </c>
      <c r="P56" s="146">
        <f t="shared" si="10"/>
        <v>81</v>
      </c>
      <c r="Q56" s="146">
        <f t="shared" si="10"/>
        <v>20</v>
      </c>
      <c r="R56" s="146">
        <f t="shared" si="10"/>
        <v>162</v>
      </c>
      <c r="S56" s="146">
        <f t="shared" si="10"/>
        <v>124</v>
      </c>
      <c r="T56" s="146">
        <f t="shared" si="10"/>
        <v>88</v>
      </c>
      <c r="U56" s="147">
        <f t="shared" si="10"/>
        <v>402</v>
      </c>
      <c r="V56" s="143">
        <f t="shared" si="10"/>
        <v>2</v>
      </c>
      <c r="W56" s="146">
        <f t="shared" si="10"/>
        <v>7</v>
      </c>
      <c r="X56" s="146">
        <f t="shared" si="10"/>
        <v>8</v>
      </c>
      <c r="Y56" s="148">
        <f t="shared" si="10"/>
        <v>1</v>
      </c>
      <c r="Z56" s="146"/>
      <c r="AA56" s="146">
        <f aca="true" t="shared" si="11" ref="AA56:AK56">AA55+AA48</f>
        <v>1</v>
      </c>
      <c r="AB56" s="146">
        <f t="shared" si="11"/>
        <v>3</v>
      </c>
      <c r="AC56" s="146">
        <f t="shared" si="11"/>
        <v>0</v>
      </c>
      <c r="AD56" s="147">
        <f t="shared" si="11"/>
        <v>9</v>
      </c>
      <c r="AE56" s="145">
        <f t="shared" si="11"/>
        <v>4</v>
      </c>
      <c r="AF56" s="146">
        <f t="shared" si="11"/>
        <v>3</v>
      </c>
      <c r="AG56" s="144">
        <f t="shared" si="11"/>
        <v>2</v>
      </c>
      <c r="AH56" s="147">
        <f t="shared" si="11"/>
        <v>17</v>
      </c>
      <c r="AI56" s="145">
        <f t="shared" si="11"/>
        <v>8.5</v>
      </c>
      <c r="AJ56" s="146">
        <f t="shared" si="11"/>
        <v>1.5</v>
      </c>
      <c r="AK56" s="144">
        <f t="shared" si="11"/>
        <v>7</v>
      </c>
    </row>
    <row r="57" spans="1:37" s="75" customFormat="1" ht="36" thickBot="1">
      <c r="A57" s="481" t="s">
        <v>126</v>
      </c>
      <c r="B57" s="482"/>
      <c r="C57" s="482"/>
      <c r="D57" s="482"/>
      <c r="E57" s="482"/>
      <c r="F57" s="482"/>
      <c r="G57" s="482"/>
      <c r="H57" s="482"/>
      <c r="I57" s="482"/>
      <c r="J57" s="482"/>
      <c r="K57" s="143">
        <f aca="true" t="shared" si="12" ref="K57:AK57">K56+K39</f>
        <v>60</v>
      </c>
      <c r="L57" s="144">
        <f t="shared" si="12"/>
        <v>1800</v>
      </c>
      <c r="M57" s="145">
        <f t="shared" si="12"/>
        <v>963</v>
      </c>
      <c r="N57" s="146">
        <f t="shared" si="12"/>
        <v>405</v>
      </c>
      <c r="O57" s="146">
        <f t="shared" si="12"/>
        <v>252</v>
      </c>
      <c r="P57" s="146">
        <f t="shared" si="12"/>
        <v>216</v>
      </c>
      <c r="Q57" s="146">
        <f t="shared" si="12"/>
        <v>64</v>
      </c>
      <c r="R57" s="146">
        <f t="shared" si="12"/>
        <v>342</v>
      </c>
      <c r="S57" s="146">
        <f t="shared" si="12"/>
        <v>256</v>
      </c>
      <c r="T57" s="146">
        <f t="shared" si="12"/>
        <v>193</v>
      </c>
      <c r="U57" s="147">
        <f t="shared" si="12"/>
        <v>837</v>
      </c>
      <c r="V57" s="143">
        <f t="shared" si="12"/>
        <v>6</v>
      </c>
      <c r="W57" s="146">
        <f t="shared" si="12"/>
        <v>11</v>
      </c>
      <c r="X57" s="146">
        <f t="shared" si="12"/>
        <v>14</v>
      </c>
      <c r="Y57" s="148">
        <f t="shared" si="12"/>
        <v>1</v>
      </c>
      <c r="Z57" s="146">
        <f t="shared" si="12"/>
        <v>1</v>
      </c>
      <c r="AA57" s="146">
        <f t="shared" si="12"/>
        <v>3</v>
      </c>
      <c r="AB57" s="146">
        <f t="shared" si="12"/>
        <v>4</v>
      </c>
      <c r="AC57" s="144">
        <f t="shared" si="12"/>
        <v>1</v>
      </c>
      <c r="AD57" s="147">
        <f t="shared" si="12"/>
        <v>27</v>
      </c>
      <c r="AE57" s="145">
        <f t="shared" si="12"/>
        <v>10.5</v>
      </c>
      <c r="AF57" s="146">
        <f t="shared" si="12"/>
        <v>8</v>
      </c>
      <c r="AG57" s="144">
        <f t="shared" si="12"/>
        <v>8.5</v>
      </c>
      <c r="AH57" s="147">
        <f t="shared" si="12"/>
        <v>26.5</v>
      </c>
      <c r="AI57" s="145">
        <f t="shared" si="12"/>
        <v>12.5</v>
      </c>
      <c r="AJ57" s="146">
        <f t="shared" si="12"/>
        <v>3.5</v>
      </c>
      <c r="AK57" s="144">
        <f t="shared" si="12"/>
        <v>10.5</v>
      </c>
    </row>
    <row r="58" spans="1:37" s="75" customFormat="1" ht="45.75" customHeight="1">
      <c r="A58" s="395"/>
      <c r="B58" s="168"/>
      <c r="C58" s="397"/>
      <c r="D58" s="397"/>
      <c r="E58" s="169"/>
      <c r="F58" s="169"/>
      <c r="G58" s="170"/>
      <c r="H58" s="170"/>
      <c r="I58" s="171"/>
      <c r="J58" s="398" t="s">
        <v>26</v>
      </c>
      <c r="K58" s="473" t="s">
        <v>27</v>
      </c>
      <c r="L58" s="474"/>
      <c r="M58" s="474"/>
      <c r="N58" s="474"/>
      <c r="O58" s="474"/>
      <c r="P58" s="474"/>
      <c r="Q58" s="474"/>
      <c r="R58" s="474"/>
      <c r="S58" s="474"/>
      <c r="T58" s="474"/>
      <c r="U58" s="475"/>
      <c r="V58" s="172">
        <f>V57</f>
        <v>6</v>
      </c>
      <c r="W58" s="173"/>
      <c r="X58" s="173"/>
      <c r="Y58" s="174"/>
      <c r="Z58" s="173"/>
      <c r="AA58" s="173"/>
      <c r="AB58" s="173"/>
      <c r="AC58" s="175"/>
      <c r="AD58" s="176">
        <v>3</v>
      </c>
      <c r="AE58" s="173"/>
      <c r="AF58" s="173"/>
      <c r="AG58" s="174"/>
      <c r="AH58" s="177">
        <v>3</v>
      </c>
      <c r="AI58" s="178"/>
      <c r="AJ58" s="178"/>
      <c r="AK58" s="179"/>
    </row>
    <row r="59" spans="1:37" s="75" customFormat="1" ht="45.75" customHeight="1">
      <c r="A59" s="396"/>
      <c r="B59" s="168"/>
      <c r="C59" s="485"/>
      <c r="D59" s="485"/>
      <c r="E59" s="169"/>
      <c r="F59" s="169"/>
      <c r="G59" s="170"/>
      <c r="H59" s="170"/>
      <c r="I59" s="170"/>
      <c r="J59" s="399"/>
      <c r="K59" s="421" t="s">
        <v>28</v>
      </c>
      <c r="L59" s="422"/>
      <c r="M59" s="422"/>
      <c r="N59" s="422"/>
      <c r="O59" s="422"/>
      <c r="P59" s="422"/>
      <c r="Q59" s="422"/>
      <c r="R59" s="422"/>
      <c r="S59" s="422"/>
      <c r="T59" s="422"/>
      <c r="U59" s="423"/>
      <c r="V59" s="180"/>
      <c r="W59" s="181">
        <f>W57</f>
        <v>11</v>
      </c>
      <c r="X59" s="181"/>
      <c r="Y59" s="182"/>
      <c r="Z59" s="181"/>
      <c r="AA59" s="181"/>
      <c r="AB59" s="181"/>
      <c r="AC59" s="183"/>
      <c r="AD59" s="184"/>
      <c r="AE59" s="181">
        <v>5</v>
      </c>
      <c r="AF59" s="181"/>
      <c r="AG59" s="182"/>
      <c r="AH59" s="185"/>
      <c r="AI59" s="186">
        <v>6</v>
      </c>
      <c r="AJ59" s="186"/>
      <c r="AK59" s="187"/>
    </row>
    <row r="60" spans="1:37" s="75" customFormat="1" ht="45.75" customHeight="1">
      <c r="A60" s="396"/>
      <c r="B60" s="168"/>
      <c r="C60" s="485"/>
      <c r="D60" s="485"/>
      <c r="E60" s="169"/>
      <c r="F60" s="169"/>
      <c r="G60" s="170"/>
      <c r="H60" s="170"/>
      <c r="I60" s="170"/>
      <c r="J60" s="399"/>
      <c r="K60" s="476" t="s">
        <v>29</v>
      </c>
      <c r="L60" s="477"/>
      <c r="M60" s="477"/>
      <c r="N60" s="477"/>
      <c r="O60" s="477"/>
      <c r="P60" s="477"/>
      <c r="Q60" s="477"/>
      <c r="R60" s="477"/>
      <c r="S60" s="477"/>
      <c r="T60" s="477"/>
      <c r="U60" s="478"/>
      <c r="V60" s="180"/>
      <c r="W60" s="181"/>
      <c r="X60" s="181">
        <f>X57</f>
        <v>14</v>
      </c>
      <c r="Y60" s="182"/>
      <c r="Z60" s="181"/>
      <c r="AA60" s="181"/>
      <c r="AB60" s="181"/>
      <c r="AC60" s="183"/>
      <c r="AD60" s="184"/>
      <c r="AE60" s="181"/>
      <c r="AF60" s="181">
        <v>7</v>
      </c>
      <c r="AG60" s="182"/>
      <c r="AH60" s="185"/>
      <c r="AI60" s="186"/>
      <c r="AJ60" s="186">
        <v>7</v>
      </c>
      <c r="AK60" s="187"/>
    </row>
    <row r="61" spans="1:37" s="75" customFormat="1" ht="45.75" customHeight="1">
      <c r="A61" s="396"/>
      <c r="B61" s="188" t="s">
        <v>30</v>
      </c>
      <c r="C61" s="479"/>
      <c r="D61" s="479"/>
      <c r="E61" s="169"/>
      <c r="F61" s="169"/>
      <c r="G61" s="170"/>
      <c r="H61" s="170"/>
      <c r="I61" s="170"/>
      <c r="J61" s="399"/>
      <c r="K61" s="421" t="s">
        <v>127</v>
      </c>
      <c r="L61" s="422"/>
      <c r="M61" s="422"/>
      <c r="N61" s="422"/>
      <c r="O61" s="422"/>
      <c r="P61" s="422"/>
      <c r="Q61" s="422"/>
      <c r="R61" s="422"/>
      <c r="S61" s="422"/>
      <c r="T61" s="422"/>
      <c r="U61" s="423"/>
      <c r="V61" s="180"/>
      <c r="W61" s="181"/>
      <c r="X61" s="181"/>
      <c r="Y61" s="182">
        <f>Y57</f>
        <v>1</v>
      </c>
      <c r="Z61" s="181"/>
      <c r="AA61" s="181"/>
      <c r="AB61" s="181"/>
      <c r="AC61" s="183"/>
      <c r="AD61" s="184"/>
      <c r="AE61" s="181"/>
      <c r="AF61" s="181"/>
      <c r="AG61" s="182"/>
      <c r="AH61" s="185"/>
      <c r="AI61" s="186"/>
      <c r="AJ61" s="186"/>
      <c r="AK61" s="187">
        <v>1</v>
      </c>
    </row>
    <row r="62" spans="1:37" s="75" customFormat="1" ht="45.75" customHeight="1">
      <c r="A62" s="396"/>
      <c r="B62" s="190" t="s">
        <v>129</v>
      </c>
      <c r="C62" s="190"/>
      <c r="D62" s="189"/>
      <c r="E62" s="169"/>
      <c r="F62" s="169"/>
      <c r="G62" s="191"/>
      <c r="H62" s="191"/>
      <c r="I62" s="191"/>
      <c r="J62" s="399"/>
      <c r="K62" s="421" t="s">
        <v>31</v>
      </c>
      <c r="L62" s="422"/>
      <c r="M62" s="422"/>
      <c r="N62" s="422"/>
      <c r="O62" s="422"/>
      <c r="P62" s="422"/>
      <c r="Q62" s="422"/>
      <c r="R62" s="422"/>
      <c r="S62" s="422"/>
      <c r="T62" s="422"/>
      <c r="U62" s="423"/>
      <c r="V62" s="180"/>
      <c r="W62" s="181"/>
      <c r="X62" s="181"/>
      <c r="Y62" s="182"/>
      <c r="Z62" s="181">
        <f>Z57</f>
        <v>1</v>
      </c>
      <c r="AA62" s="181"/>
      <c r="AB62" s="181"/>
      <c r="AC62" s="183"/>
      <c r="AD62" s="184">
        <v>1</v>
      </c>
      <c r="AE62" s="181"/>
      <c r="AF62" s="181"/>
      <c r="AG62" s="182"/>
      <c r="AH62" s="185"/>
      <c r="AI62" s="186"/>
      <c r="AJ62" s="186"/>
      <c r="AK62" s="187"/>
    </row>
    <row r="63" spans="1:37" s="75" customFormat="1" ht="45.75" customHeight="1">
      <c r="A63" s="396"/>
      <c r="B63" s="190" t="s">
        <v>130</v>
      </c>
      <c r="C63" s="190"/>
      <c r="D63" s="189"/>
      <c r="E63" s="169"/>
      <c r="F63" s="169"/>
      <c r="G63" s="170"/>
      <c r="H63" s="170"/>
      <c r="I63" s="170"/>
      <c r="J63" s="399"/>
      <c r="K63" s="421" t="s">
        <v>20</v>
      </c>
      <c r="L63" s="422"/>
      <c r="M63" s="422"/>
      <c r="N63" s="422"/>
      <c r="O63" s="422"/>
      <c r="P63" s="422"/>
      <c r="Q63" s="422"/>
      <c r="R63" s="422"/>
      <c r="S63" s="422"/>
      <c r="T63" s="422"/>
      <c r="U63" s="423"/>
      <c r="V63" s="180"/>
      <c r="W63" s="181"/>
      <c r="X63" s="181"/>
      <c r="Y63" s="182"/>
      <c r="Z63" s="181"/>
      <c r="AA63" s="181">
        <f>AA57</f>
        <v>3</v>
      </c>
      <c r="AB63" s="181"/>
      <c r="AC63" s="183"/>
      <c r="AD63" s="184"/>
      <c r="AE63" s="181">
        <v>1</v>
      </c>
      <c r="AF63" s="181"/>
      <c r="AG63" s="182"/>
      <c r="AH63" s="185"/>
      <c r="AI63" s="186">
        <v>2</v>
      </c>
      <c r="AJ63" s="186"/>
      <c r="AK63" s="187"/>
    </row>
    <row r="64" spans="1:37" s="75" customFormat="1" ht="45.75" customHeight="1">
      <c r="A64" s="396"/>
      <c r="B64" s="190" t="s">
        <v>131</v>
      </c>
      <c r="C64" s="189"/>
      <c r="D64" s="189"/>
      <c r="E64" s="169"/>
      <c r="F64" s="169"/>
      <c r="G64" s="170"/>
      <c r="H64" s="170"/>
      <c r="I64" s="170"/>
      <c r="J64" s="399"/>
      <c r="K64" s="421" t="s">
        <v>21</v>
      </c>
      <c r="L64" s="422"/>
      <c r="M64" s="422"/>
      <c r="N64" s="422"/>
      <c r="O64" s="422"/>
      <c r="P64" s="422"/>
      <c r="Q64" s="422"/>
      <c r="R64" s="422"/>
      <c r="S64" s="422"/>
      <c r="T64" s="422"/>
      <c r="U64" s="423"/>
      <c r="V64" s="180"/>
      <c r="W64" s="181"/>
      <c r="X64" s="181"/>
      <c r="Y64" s="182"/>
      <c r="Z64" s="181"/>
      <c r="AA64" s="181"/>
      <c r="AB64" s="181">
        <f>AB57</f>
        <v>4</v>
      </c>
      <c r="AC64" s="183"/>
      <c r="AD64" s="184"/>
      <c r="AE64" s="181"/>
      <c r="AF64" s="181">
        <v>2</v>
      </c>
      <c r="AG64" s="182"/>
      <c r="AH64" s="185"/>
      <c r="AI64" s="186"/>
      <c r="AJ64" s="186">
        <v>2</v>
      </c>
      <c r="AK64" s="187"/>
    </row>
    <row r="65" spans="1:37" s="75" customFormat="1" ht="45.75" customHeight="1" thickBot="1">
      <c r="A65" s="396"/>
      <c r="B65" s="190" t="s">
        <v>132</v>
      </c>
      <c r="C65" s="190"/>
      <c r="D65" s="190"/>
      <c r="E65" s="169"/>
      <c r="F65" s="169"/>
      <c r="G65" s="170"/>
      <c r="H65" s="170"/>
      <c r="I65" s="170"/>
      <c r="J65" s="400"/>
      <c r="K65" s="470" t="s">
        <v>32</v>
      </c>
      <c r="L65" s="471"/>
      <c r="M65" s="471"/>
      <c r="N65" s="471"/>
      <c r="O65" s="471"/>
      <c r="P65" s="471"/>
      <c r="Q65" s="471"/>
      <c r="R65" s="471"/>
      <c r="S65" s="471"/>
      <c r="T65" s="471"/>
      <c r="U65" s="472"/>
      <c r="V65" s="192"/>
      <c r="W65" s="193"/>
      <c r="X65" s="193"/>
      <c r="Y65" s="194"/>
      <c r="Z65" s="193"/>
      <c r="AA65" s="193"/>
      <c r="AB65" s="193"/>
      <c r="AC65" s="195">
        <f>AC57</f>
        <v>1</v>
      </c>
      <c r="AD65" s="196"/>
      <c r="AE65" s="193"/>
      <c r="AF65" s="193"/>
      <c r="AG65" s="194">
        <v>1</v>
      </c>
      <c r="AH65" s="197"/>
      <c r="AI65" s="198"/>
      <c r="AJ65" s="198"/>
      <c r="AK65" s="199"/>
    </row>
    <row r="66" spans="5:21" s="75" customFormat="1" ht="24" customHeight="1" thickBot="1">
      <c r="E66" s="200"/>
      <c r="F66" s="200"/>
      <c r="G66" s="200"/>
      <c r="H66" s="200"/>
      <c r="I66" s="200"/>
      <c r="J66" s="200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</row>
    <row r="67" spans="1:37" s="75" customFormat="1" ht="35.25" thickBot="1">
      <c r="A67" s="202">
        <v>1</v>
      </c>
      <c r="B67" s="384" t="s">
        <v>34</v>
      </c>
      <c r="C67" s="385"/>
      <c r="D67" s="385"/>
      <c r="E67" s="385"/>
      <c r="F67" s="385"/>
      <c r="G67" s="385"/>
      <c r="H67" s="385"/>
      <c r="I67" s="385"/>
      <c r="J67" s="386"/>
      <c r="K67" s="76">
        <v>22.5</v>
      </c>
      <c r="L67" s="203">
        <f>K67*30</f>
        <v>675</v>
      </c>
      <c r="M67" s="378" t="s">
        <v>35</v>
      </c>
      <c r="N67" s="379"/>
      <c r="O67" s="379"/>
      <c r="P67" s="379"/>
      <c r="Q67" s="379"/>
      <c r="R67" s="379"/>
      <c r="S67" s="379"/>
      <c r="T67" s="379"/>
      <c r="U67" s="379"/>
      <c r="V67" s="379"/>
      <c r="W67" s="379"/>
      <c r="X67" s="379"/>
      <c r="Y67" s="379"/>
      <c r="Z67" s="379"/>
      <c r="AA67" s="379"/>
      <c r="AB67" s="379"/>
      <c r="AC67" s="379"/>
      <c r="AD67" s="379"/>
      <c r="AE67" s="379"/>
      <c r="AF67" s="379"/>
      <c r="AG67" s="379"/>
      <c r="AH67" s="379"/>
      <c r="AI67" s="379"/>
      <c r="AJ67" s="379"/>
      <c r="AK67" s="380"/>
    </row>
    <row r="68" spans="1:37" s="207" customFormat="1" ht="76.5" customHeight="1">
      <c r="A68" s="204"/>
      <c r="B68" s="204"/>
      <c r="C68" s="205"/>
      <c r="D68" s="205"/>
      <c r="E68" s="205"/>
      <c r="F68" s="205"/>
      <c r="G68" s="206"/>
      <c r="H68" s="206"/>
      <c r="I68" s="206"/>
      <c r="J68" s="206"/>
      <c r="K68" s="206"/>
      <c r="L68" s="492" t="s">
        <v>98</v>
      </c>
      <c r="M68" s="492"/>
      <c r="N68" s="492"/>
      <c r="O68" s="492"/>
      <c r="P68" s="492"/>
      <c r="Q68" s="492"/>
      <c r="R68" s="492"/>
      <c r="S68" s="492"/>
      <c r="T68" s="492"/>
      <c r="U68" s="492"/>
      <c r="V68" s="492"/>
      <c r="W68" s="492"/>
      <c r="X68" s="492"/>
      <c r="Y68" s="492"/>
      <c r="Z68" s="492"/>
      <c r="AA68" s="492"/>
      <c r="AB68" s="492"/>
      <c r="AC68" s="492"/>
      <c r="AD68" s="492"/>
      <c r="AE68" s="492"/>
      <c r="AF68" s="492"/>
      <c r="AG68" s="492"/>
      <c r="AH68" s="492"/>
      <c r="AI68" s="492"/>
      <c r="AJ68" s="492"/>
      <c r="AK68" s="492"/>
    </row>
    <row r="69" spans="3:37" s="75" customFormat="1" ht="88.5" customHeight="1">
      <c r="C69" s="10" t="s">
        <v>33</v>
      </c>
      <c r="D69" s="9"/>
      <c r="E69" s="11"/>
      <c r="F69" s="12"/>
      <c r="G69" s="14"/>
      <c r="H69" s="14"/>
      <c r="I69" s="493" t="s">
        <v>95</v>
      </c>
      <c r="J69" s="493"/>
      <c r="K69" s="493"/>
      <c r="L69" s="493"/>
      <c r="M69" s="493"/>
      <c r="N69" s="493"/>
      <c r="O69" s="9"/>
      <c r="P69" s="13"/>
      <c r="Q69" s="13"/>
      <c r="R69" s="208" t="s">
        <v>46</v>
      </c>
      <c r="S69" s="208"/>
      <c r="T69" s="208"/>
      <c r="U69" s="208"/>
      <c r="V69" s="208"/>
      <c r="W69" s="209"/>
      <c r="X69" s="209"/>
      <c r="Y69" s="209"/>
      <c r="Z69" s="12"/>
      <c r="AA69" s="12"/>
      <c r="AB69" s="493" t="s">
        <v>128</v>
      </c>
      <c r="AC69" s="493"/>
      <c r="AD69" s="493"/>
      <c r="AE69" s="493"/>
      <c r="AF69" s="493"/>
      <c r="AG69" s="493"/>
      <c r="AH69" s="493"/>
      <c r="AI69" s="493"/>
      <c r="AJ69" s="9"/>
      <c r="AK69" s="9"/>
    </row>
    <row r="70" spans="3:32" s="75" customFormat="1" ht="24.75" customHeight="1">
      <c r="C70" s="210"/>
      <c r="D70" s="211"/>
      <c r="E70" s="212"/>
      <c r="F70" s="213"/>
      <c r="G70" s="214"/>
      <c r="H70" s="214"/>
      <c r="I70" s="215"/>
      <c r="J70" s="216"/>
      <c r="K70" s="217"/>
      <c r="L70" s="215"/>
      <c r="N70" s="218"/>
      <c r="O70" s="218"/>
      <c r="P70" s="218"/>
      <c r="Q70" s="219"/>
      <c r="R70" s="219"/>
      <c r="S70" s="219"/>
      <c r="T70" s="218"/>
      <c r="U70" s="220"/>
      <c r="V70" s="212"/>
      <c r="W70" s="212"/>
      <c r="X70" s="221"/>
      <c r="Y70" s="221"/>
      <c r="Z70" s="214"/>
      <c r="AA70" s="215"/>
      <c r="AB70" s="222"/>
      <c r="AC70" s="222"/>
      <c r="AD70" s="217"/>
      <c r="AE70" s="222"/>
      <c r="AF70" s="215"/>
    </row>
    <row r="71" spans="3:10" ht="12.75" customHeight="1">
      <c r="C71" s="15"/>
      <c r="D71" s="223"/>
      <c r="E71" s="15"/>
      <c r="F71" s="223"/>
      <c r="G71" s="15"/>
      <c r="H71" s="15"/>
      <c r="I71" s="15"/>
      <c r="J71" s="15"/>
    </row>
  </sheetData>
  <sheetProtection/>
  <mergeCells count="133">
    <mergeCell ref="E33:J33"/>
    <mergeCell ref="A23:J23"/>
    <mergeCell ref="B25:D25"/>
    <mergeCell ref="A30:J30"/>
    <mergeCell ref="E36:J36"/>
    <mergeCell ref="B36:D36"/>
    <mergeCell ref="B45:D45"/>
    <mergeCell ref="E45:J45"/>
    <mergeCell ref="E44:J44"/>
    <mergeCell ref="L68:AK68"/>
    <mergeCell ref="I69:N69"/>
    <mergeCell ref="AB69:AI69"/>
    <mergeCell ref="B37:C37"/>
    <mergeCell ref="B54:C54"/>
    <mergeCell ref="A55:J55"/>
    <mergeCell ref="B46:D46"/>
    <mergeCell ref="E46:J46"/>
    <mergeCell ref="B43:D43"/>
    <mergeCell ref="C60:D60"/>
    <mergeCell ref="E32:J32"/>
    <mergeCell ref="B32:D32"/>
    <mergeCell ref="D1:AK1"/>
    <mergeCell ref="J3:Y3"/>
    <mergeCell ref="J4:Y4"/>
    <mergeCell ref="J5:Y5"/>
    <mergeCell ref="A2:AG2"/>
    <mergeCell ref="B4:C4"/>
    <mergeCell ref="AF5:AJ5"/>
    <mergeCell ref="K15:K18"/>
    <mergeCell ref="C61:D61"/>
    <mergeCell ref="B47:D47"/>
    <mergeCell ref="E47:J47"/>
    <mergeCell ref="A57:J57"/>
    <mergeCell ref="E54:J54"/>
    <mergeCell ref="B51:C51"/>
    <mergeCell ref="E51:J51"/>
    <mergeCell ref="B50:D50"/>
    <mergeCell ref="C59:D59"/>
    <mergeCell ref="E53:J53"/>
    <mergeCell ref="K64:U64"/>
    <mergeCell ref="K65:U65"/>
    <mergeCell ref="K58:U58"/>
    <mergeCell ref="K59:U59"/>
    <mergeCell ref="K60:U60"/>
    <mergeCell ref="K61:U61"/>
    <mergeCell ref="K62:U62"/>
    <mergeCell ref="K63:U63"/>
    <mergeCell ref="A56:J56"/>
    <mergeCell ref="E43:J43"/>
    <mergeCell ref="E50:J50"/>
    <mergeCell ref="B44:D44"/>
    <mergeCell ref="B52:C52"/>
    <mergeCell ref="E52:J52"/>
    <mergeCell ref="B53:D53"/>
    <mergeCell ref="A34:J34"/>
    <mergeCell ref="B26:D26"/>
    <mergeCell ref="E26:J26"/>
    <mergeCell ref="B27:D27"/>
    <mergeCell ref="B29:D29"/>
    <mergeCell ref="E28:J28"/>
    <mergeCell ref="E29:J29"/>
    <mergeCell ref="B28:D28"/>
    <mergeCell ref="B33:C33"/>
    <mergeCell ref="A31:AK31"/>
    <mergeCell ref="E27:J27"/>
    <mergeCell ref="E25:J25"/>
    <mergeCell ref="AA15:AA18"/>
    <mergeCell ref="A20:AK20"/>
    <mergeCell ref="A21:AK21"/>
    <mergeCell ref="A24:AK24"/>
    <mergeCell ref="Y15:Y18"/>
    <mergeCell ref="L15:L18"/>
    <mergeCell ref="B22:D22"/>
    <mergeCell ref="B19:D19"/>
    <mergeCell ref="AN16:AN18"/>
    <mergeCell ref="AD17:AD18"/>
    <mergeCell ref="AE17:AG17"/>
    <mergeCell ref="AH17:AH18"/>
    <mergeCell ref="AI17:AK17"/>
    <mergeCell ref="AD16:AG16"/>
    <mergeCell ref="AH16:AK16"/>
    <mergeCell ref="E19:J19"/>
    <mergeCell ref="Z15:Z18"/>
    <mergeCell ref="V12:AC14"/>
    <mergeCell ref="U12:U18"/>
    <mergeCell ref="X15:X18"/>
    <mergeCell ref="W15:W18"/>
    <mergeCell ref="AB15:AB18"/>
    <mergeCell ref="AC15:AC18"/>
    <mergeCell ref="N15:T15"/>
    <mergeCell ref="N16:O17"/>
    <mergeCell ref="AD13:AK13"/>
    <mergeCell ref="AD14:AK14"/>
    <mergeCell ref="AH15:AK15"/>
    <mergeCell ref="AD15:AG15"/>
    <mergeCell ref="M12:T14"/>
    <mergeCell ref="R16:S17"/>
    <mergeCell ref="V15:V18"/>
    <mergeCell ref="T16:T18"/>
    <mergeCell ref="M67:AK67"/>
    <mergeCell ref="E37:J37"/>
    <mergeCell ref="B67:J67"/>
    <mergeCell ref="A39:J39"/>
    <mergeCell ref="A40:AK40"/>
    <mergeCell ref="B42:D42"/>
    <mergeCell ref="E42:J42"/>
    <mergeCell ref="A58:A65"/>
    <mergeCell ref="C58:D58"/>
    <mergeCell ref="J58:J65"/>
    <mergeCell ref="AF7:AJ7"/>
    <mergeCell ref="E22:J22"/>
    <mergeCell ref="A48:J48"/>
    <mergeCell ref="A49:AK49"/>
    <mergeCell ref="A38:J38"/>
    <mergeCell ref="P16:Q17"/>
    <mergeCell ref="AD12:AK12"/>
    <mergeCell ref="A12:A18"/>
    <mergeCell ref="B12:D18"/>
    <mergeCell ref="B10:D10"/>
    <mergeCell ref="J6:Y6"/>
    <mergeCell ref="AF6:AJ6"/>
    <mergeCell ref="A5:D6"/>
    <mergeCell ref="A41:AK41"/>
    <mergeCell ref="A8:E8"/>
    <mergeCell ref="J8:Y8"/>
    <mergeCell ref="E12:J18"/>
    <mergeCell ref="K12:L14"/>
    <mergeCell ref="A35:AK35"/>
    <mergeCell ref="M15:M18"/>
    <mergeCell ref="J9:Y9"/>
    <mergeCell ref="E10:H10"/>
    <mergeCell ref="J10:Y10"/>
    <mergeCell ref="AE8:AK10"/>
  </mergeCells>
  <printOptions horizontalCentered="1"/>
  <pageMargins left="0.7874015748031497" right="0.3937007874015748" top="0.1968503937007874" bottom="0.1968503937007874" header="0" footer="0"/>
  <pageSetup fitToHeight="2" fitToWidth="1" horizontalDpi="300" verticalDpi="300" orientation="landscape" paperSize="9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77"/>
  <sheetViews>
    <sheetView tabSelected="1" zoomScale="40" zoomScaleNormal="40" zoomScaleSheetLayoutView="25" zoomScalePageLayoutView="0" workbookViewId="0" topLeftCell="A51">
      <selection activeCell="M67" sqref="M67:AK67"/>
    </sheetView>
  </sheetViews>
  <sheetFormatPr defaultColWidth="10.125" defaultRowHeight="12.75"/>
  <cols>
    <col min="1" max="1" width="8.625" style="15" customWidth="1"/>
    <col min="2" max="2" width="42.125" style="15" customWidth="1"/>
    <col min="3" max="3" width="53.625" style="17" customWidth="1"/>
    <col min="4" max="4" width="10.875" style="18" customWidth="1"/>
    <col min="5" max="5" width="12.75390625" style="19" customWidth="1"/>
    <col min="6" max="6" width="25.75390625" style="20" customWidth="1"/>
    <col min="7" max="7" width="12.75390625" style="20" customWidth="1"/>
    <col min="8" max="8" width="17.75390625" style="20" customWidth="1"/>
    <col min="9" max="9" width="10.625" style="20" customWidth="1"/>
    <col min="10" max="10" width="16.75390625" style="20" customWidth="1"/>
    <col min="11" max="14" width="12.75390625" style="43" customWidth="1"/>
    <col min="15" max="15" width="10.75390625" style="43" customWidth="1"/>
    <col min="16" max="18" width="12.75390625" style="43" customWidth="1"/>
    <col min="19" max="20" width="10.75390625" style="43" customWidth="1"/>
    <col min="21" max="21" width="12.75390625" style="43" customWidth="1"/>
    <col min="22" max="29" width="9.75390625" style="15" customWidth="1"/>
    <col min="30" max="31" width="10.75390625" style="15" customWidth="1"/>
    <col min="32" max="33" width="8.75390625" style="15" customWidth="1"/>
    <col min="34" max="35" width="10.75390625" style="15" customWidth="1"/>
    <col min="36" max="37" width="8.75390625" style="15" customWidth="1"/>
    <col min="38" max="38" width="10.125" style="15" customWidth="1"/>
    <col min="39" max="16384" width="10.125" style="15" customWidth="1"/>
  </cols>
  <sheetData>
    <row r="1" spans="3:37" ht="41.25">
      <c r="C1" s="16"/>
      <c r="D1" s="486" t="s">
        <v>38</v>
      </c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86"/>
      <c r="AE1" s="486"/>
      <c r="AF1" s="486"/>
      <c r="AG1" s="486"/>
      <c r="AH1" s="486"/>
      <c r="AI1" s="486"/>
      <c r="AJ1" s="486"/>
      <c r="AK1" s="486"/>
    </row>
    <row r="2" spans="1:33" ht="12.75" customHeight="1">
      <c r="A2" s="490"/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490"/>
      <c r="AG2" s="490"/>
    </row>
    <row r="3" spans="10:42" ht="68.25" customHeight="1">
      <c r="J3" s="487" t="s">
        <v>99</v>
      </c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1:33" ht="48.75" customHeight="1">
      <c r="A4" s="22"/>
      <c r="B4" s="375" t="s">
        <v>100</v>
      </c>
      <c r="C4" s="375"/>
      <c r="D4" s="23"/>
      <c r="E4" s="23"/>
      <c r="G4" s="24"/>
      <c r="J4" s="488" t="s">
        <v>101</v>
      </c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23"/>
      <c r="AA4" s="23"/>
      <c r="AB4" s="23"/>
      <c r="AC4" s="23"/>
      <c r="AD4" s="23"/>
      <c r="AE4" s="23"/>
      <c r="AF4" s="23"/>
      <c r="AG4" s="23"/>
    </row>
    <row r="5" spans="2:36" ht="57.75" customHeight="1">
      <c r="B5" s="334" t="s">
        <v>102</v>
      </c>
      <c r="C5" s="334"/>
      <c r="D5" s="224"/>
      <c r="E5" s="25"/>
      <c r="F5" s="24"/>
      <c r="G5" s="24"/>
      <c r="J5" s="489" t="s">
        <v>168</v>
      </c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89"/>
      <c r="W5" s="489"/>
      <c r="X5" s="489"/>
      <c r="Y5" s="489"/>
      <c r="Z5" s="26"/>
      <c r="AA5" s="27" t="s">
        <v>0</v>
      </c>
      <c r="AB5" s="28"/>
      <c r="AC5" s="29"/>
      <c r="AD5" s="29"/>
      <c r="AE5" s="29"/>
      <c r="AF5" s="491" t="s">
        <v>43</v>
      </c>
      <c r="AG5" s="491"/>
      <c r="AH5" s="491"/>
      <c r="AI5" s="491"/>
      <c r="AJ5" s="491"/>
    </row>
    <row r="6" spans="1:36" ht="49.5" customHeight="1">
      <c r="A6" s="224"/>
      <c r="B6" s="334"/>
      <c r="C6" s="334"/>
      <c r="D6" s="224"/>
      <c r="E6" s="30" t="s">
        <v>103</v>
      </c>
      <c r="F6" s="30"/>
      <c r="G6" s="30"/>
      <c r="H6" s="30"/>
      <c r="I6" s="31" t="s">
        <v>1</v>
      </c>
      <c r="J6" s="332" t="s">
        <v>104</v>
      </c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2"/>
      <c r="AA6" s="1" t="s">
        <v>2</v>
      </c>
      <c r="AB6" s="2"/>
      <c r="AC6" s="2"/>
      <c r="AD6" s="2"/>
      <c r="AE6" s="29"/>
      <c r="AF6" s="333" t="s">
        <v>52</v>
      </c>
      <c r="AG6" s="333"/>
      <c r="AH6" s="333"/>
      <c r="AI6" s="333"/>
      <c r="AJ6" s="333"/>
    </row>
    <row r="7" spans="5:36" ht="49.5" customHeight="1">
      <c r="E7" s="33" t="s">
        <v>96</v>
      </c>
      <c r="F7" s="33"/>
      <c r="G7" s="33"/>
      <c r="H7" s="33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Z7" s="32"/>
      <c r="AA7" s="34" t="s">
        <v>3</v>
      </c>
      <c r="AB7" s="29"/>
      <c r="AC7" s="29"/>
      <c r="AD7" s="29"/>
      <c r="AE7" s="29"/>
      <c r="AF7" s="353" t="s">
        <v>105</v>
      </c>
      <c r="AG7" s="353"/>
      <c r="AH7" s="353"/>
      <c r="AI7" s="353"/>
      <c r="AJ7" s="353"/>
    </row>
    <row r="8" spans="1:37" ht="49.5" customHeight="1">
      <c r="A8" s="338" t="s">
        <v>106</v>
      </c>
      <c r="B8" s="338"/>
      <c r="C8" s="338"/>
      <c r="D8" s="338"/>
      <c r="E8" s="338"/>
      <c r="F8" s="33"/>
      <c r="G8" s="33"/>
      <c r="H8" s="33"/>
      <c r="I8" s="31" t="s">
        <v>1</v>
      </c>
      <c r="J8" s="339" t="s">
        <v>107</v>
      </c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2"/>
      <c r="AA8" s="34"/>
      <c r="AB8" s="29"/>
      <c r="AC8" s="29"/>
      <c r="AD8" s="29"/>
      <c r="AE8" s="330" t="s">
        <v>50</v>
      </c>
      <c r="AF8" s="330"/>
      <c r="AG8" s="330"/>
      <c r="AH8" s="330"/>
      <c r="AI8" s="330"/>
      <c r="AJ8" s="330"/>
      <c r="AK8" s="330"/>
    </row>
    <row r="9" spans="5:37" ht="49.5" customHeight="1">
      <c r="E9" s="33" t="s">
        <v>108</v>
      </c>
      <c r="F9" s="35"/>
      <c r="G9" s="35"/>
      <c r="H9" s="35"/>
      <c r="I9" s="31" t="s">
        <v>1</v>
      </c>
      <c r="J9" s="327" t="s">
        <v>39</v>
      </c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"/>
      <c r="AA9" s="34" t="s">
        <v>4</v>
      </c>
      <c r="AB9" s="36"/>
      <c r="AC9" s="36"/>
      <c r="AD9" s="36"/>
      <c r="AE9" s="330"/>
      <c r="AF9" s="330"/>
      <c r="AG9" s="330"/>
      <c r="AH9" s="330"/>
      <c r="AI9" s="330"/>
      <c r="AJ9" s="330"/>
      <c r="AK9" s="330"/>
    </row>
    <row r="10" spans="2:37" ht="49.5" customHeight="1">
      <c r="B10" s="508" t="s">
        <v>42</v>
      </c>
      <c r="C10" s="508"/>
      <c r="D10" s="225"/>
      <c r="E10" s="328" t="s">
        <v>5</v>
      </c>
      <c r="F10" s="328"/>
      <c r="G10" s="328"/>
      <c r="H10" s="328"/>
      <c r="I10" s="31" t="s">
        <v>1</v>
      </c>
      <c r="J10" s="329" t="s">
        <v>97</v>
      </c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7"/>
      <c r="AA10" s="38"/>
      <c r="AB10" s="39"/>
      <c r="AC10" s="39"/>
      <c r="AD10" s="39"/>
      <c r="AE10" s="331"/>
      <c r="AF10" s="331"/>
      <c r="AG10" s="331"/>
      <c r="AH10" s="331"/>
      <c r="AI10" s="331"/>
      <c r="AJ10" s="331"/>
      <c r="AK10" s="331"/>
    </row>
    <row r="11" spans="3:21" ht="24" customHeight="1" thickBot="1">
      <c r="C11" s="40"/>
      <c r="D11" s="40"/>
      <c r="E11" s="41"/>
      <c r="I11" s="42"/>
      <c r="J11" s="43"/>
      <c r="Q11" s="15"/>
      <c r="R11" s="15"/>
      <c r="S11" s="15"/>
      <c r="T11" s="15"/>
      <c r="U11" s="15"/>
    </row>
    <row r="12" spans="1:38" s="45" customFormat="1" ht="97.5" customHeight="1" thickBot="1" thickTop="1">
      <c r="A12" s="368" t="s">
        <v>6</v>
      </c>
      <c r="B12" s="371" t="s">
        <v>53</v>
      </c>
      <c r="C12" s="372"/>
      <c r="D12" s="373"/>
      <c r="E12" s="340" t="s">
        <v>7</v>
      </c>
      <c r="F12" s="341"/>
      <c r="G12" s="341"/>
      <c r="H12" s="341"/>
      <c r="I12" s="341"/>
      <c r="J12" s="341"/>
      <c r="K12" s="344" t="s">
        <v>8</v>
      </c>
      <c r="L12" s="345"/>
      <c r="M12" s="401" t="s">
        <v>9</v>
      </c>
      <c r="N12" s="402"/>
      <c r="O12" s="402"/>
      <c r="P12" s="402"/>
      <c r="Q12" s="402"/>
      <c r="R12" s="402"/>
      <c r="S12" s="402"/>
      <c r="T12" s="402"/>
      <c r="U12" s="434" t="s">
        <v>10</v>
      </c>
      <c r="V12" s="431" t="s">
        <v>11</v>
      </c>
      <c r="W12" s="431"/>
      <c r="X12" s="431"/>
      <c r="Y12" s="431"/>
      <c r="Z12" s="431"/>
      <c r="AA12" s="431"/>
      <c r="AB12" s="431"/>
      <c r="AC12" s="431"/>
      <c r="AD12" s="365" t="s">
        <v>58</v>
      </c>
      <c r="AE12" s="366"/>
      <c r="AF12" s="366"/>
      <c r="AG12" s="366"/>
      <c r="AH12" s="366"/>
      <c r="AI12" s="366"/>
      <c r="AJ12" s="366"/>
      <c r="AK12" s="367"/>
      <c r="AL12" s="44"/>
    </row>
    <row r="13" spans="1:38" s="45" customFormat="1" ht="35.25">
      <c r="A13" s="369"/>
      <c r="B13" s="374"/>
      <c r="C13" s="375"/>
      <c r="D13" s="376"/>
      <c r="E13" s="342"/>
      <c r="F13" s="343"/>
      <c r="G13" s="343"/>
      <c r="H13" s="343"/>
      <c r="I13" s="343"/>
      <c r="J13" s="343"/>
      <c r="K13" s="346"/>
      <c r="L13" s="347"/>
      <c r="M13" s="403"/>
      <c r="N13" s="404"/>
      <c r="O13" s="404"/>
      <c r="P13" s="404"/>
      <c r="Q13" s="404"/>
      <c r="R13" s="404"/>
      <c r="S13" s="404"/>
      <c r="T13" s="404"/>
      <c r="U13" s="435"/>
      <c r="V13" s="432"/>
      <c r="W13" s="432"/>
      <c r="X13" s="432"/>
      <c r="Y13" s="432"/>
      <c r="Z13" s="432"/>
      <c r="AA13" s="432"/>
      <c r="AB13" s="432"/>
      <c r="AC13" s="432"/>
      <c r="AD13" s="418" t="s">
        <v>133</v>
      </c>
      <c r="AE13" s="419"/>
      <c r="AF13" s="419"/>
      <c r="AG13" s="419"/>
      <c r="AH13" s="419"/>
      <c r="AI13" s="419"/>
      <c r="AJ13" s="419"/>
      <c r="AK13" s="420"/>
      <c r="AL13" s="46"/>
    </row>
    <row r="14" spans="1:38" s="45" customFormat="1" ht="35.25">
      <c r="A14" s="369"/>
      <c r="B14" s="374"/>
      <c r="C14" s="375"/>
      <c r="D14" s="376"/>
      <c r="E14" s="342"/>
      <c r="F14" s="343"/>
      <c r="G14" s="343"/>
      <c r="H14" s="343"/>
      <c r="I14" s="343"/>
      <c r="J14" s="343"/>
      <c r="K14" s="348"/>
      <c r="L14" s="349"/>
      <c r="M14" s="405"/>
      <c r="N14" s="406"/>
      <c r="O14" s="406"/>
      <c r="P14" s="406"/>
      <c r="Q14" s="406"/>
      <c r="R14" s="406"/>
      <c r="S14" s="406"/>
      <c r="T14" s="406"/>
      <c r="U14" s="435"/>
      <c r="V14" s="433"/>
      <c r="W14" s="433"/>
      <c r="X14" s="433"/>
      <c r="Y14" s="433"/>
      <c r="Z14" s="433"/>
      <c r="AA14" s="433"/>
      <c r="AB14" s="433"/>
      <c r="AC14" s="433"/>
      <c r="AD14" s="421" t="s">
        <v>169</v>
      </c>
      <c r="AE14" s="422"/>
      <c r="AF14" s="422"/>
      <c r="AG14" s="422"/>
      <c r="AH14" s="422"/>
      <c r="AI14" s="422"/>
      <c r="AJ14" s="422"/>
      <c r="AK14" s="423"/>
      <c r="AL14" s="47"/>
    </row>
    <row r="15" spans="1:37" s="45" customFormat="1" ht="34.5" thickBot="1">
      <c r="A15" s="369"/>
      <c r="B15" s="374"/>
      <c r="C15" s="375"/>
      <c r="D15" s="376"/>
      <c r="E15" s="342"/>
      <c r="F15" s="343"/>
      <c r="G15" s="343"/>
      <c r="H15" s="343"/>
      <c r="I15" s="343"/>
      <c r="J15" s="343"/>
      <c r="K15" s="350" t="s">
        <v>12</v>
      </c>
      <c r="L15" s="449" t="s">
        <v>13</v>
      </c>
      <c r="M15" s="350" t="s">
        <v>14</v>
      </c>
      <c r="N15" s="415" t="s">
        <v>15</v>
      </c>
      <c r="O15" s="416"/>
      <c r="P15" s="416"/>
      <c r="Q15" s="416"/>
      <c r="R15" s="416"/>
      <c r="S15" s="416"/>
      <c r="T15" s="417"/>
      <c r="U15" s="435"/>
      <c r="V15" s="411" t="s">
        <v>16</v>
      </c>
      <c r="W15" s="436" t="s">
        <v>17</v>
      </c>
      <c r="X15" s="436" t="s">
        <v>18</v>
      </c>
      <c r="Y15" s="429" t="s">
        <v>19</v>
      </c>
      <c r="Z15" s="429" t="s">
        <v>109</v>
      </c>
      <c r="AA15" s="436" t="s">
        <v>20</v>
      </c>
      <c r="AB15" s="436" t="s">
        <v>21</v>
      </c>
      <c r="AC15" s="413" t="s">
        <v>22</v>
      </c>
      <c r="AD15" s="424" t="s">
        <v>93</v>
      </c>
      <c r="AE15" s="425"/>
      <c r="AF15" s="425"/>
      <c r="AG15" s="425"/>
      <c r="AH15" s="424" t="s">
        <v>94</v>
      </c>
      <c r="AI15" s="425"/>
      <c r="AJ15" s="425"/>
      <c r="AK15" s="426"/>
    </row>
    <row r="16" spans="1:40" s="48" customFormat="1" ht="33.75">
      <c r="A16" s="369"/>
      <c r="B16" s="374"/>
      <c r="C16" s="375"/>
      <c r="D16" s="376"/>
      <c r="E16" s="342"/>
      <c r="F16" s="343"/>
      <c r="G16" s="343"/>
      <c r="H16" s="343"/>
      <c r="I16" s="343"/>
      <c r="J16" s="343"/>
      <c r="K16" s="352"/>
      <c r="L16" s="450"/>
      <c r="M16" s="351"/>
      <c r="N16" s="325" t="s">
        <v>110</v>
      </c>
      <c r="O16" s="318"/>
      <c r="P16" s="361" t="s">
        <v>41</v>
      </c>
      <c r="Q16" s="362"/>
      <c r="R16" s="407" t="s">
        <v>51</v>
      </c>
      <c r="S16" s="408"/>
      <c r="T16" s="322" t="s">
        <v>37</v>
      </c>
      <c r="U16" s="435"/>
      <c r="V16" s="412"/>
      <c r="W16" s="437"/>
      <c r="X16" s="437"/>
      <c r="Y16" s="430"/>
      <c r="Z16" s="430"/>
      <c r="AA16" s="437"/>
      <c r="AB16" s="437"/>
      <c r="AC16" s="414"/>
      <c r="AD16" s="441" t="s">
        <v>36</v>
      </c>
      <c r="AE16" s="442"/>
      <c r="AF16" s="442"/>
      <c r="AG16" s="442"/>
      <c r="AH16" s="441" t="s">
        <v>74</v>
      </c>
      <c r="AI16" s="442"/>
      <c r="AJ16" s="442"/>
      <c r="AK16" s="443"/>
      <c r="AN16" s="438"/>
    </row>
    <row r="17" spans="1:40" s="48" customFormat="1" ht="30" customHeight="1">
      <c r="A17" s="369"/>
      <c r="B17" s="374"/>
      <c r="C17" s="375"/>
      <c r="D17" s="376"/>
      <c r="E17" s="342"/>
      <c r="F17" s="343"/>
      <c r="G17" s="343"/>
      <c r="H17" s="343"/>
      <c r="I17" s="343"/>
      <c r="J17" s="343"/>
      <c r="K17" s="352"/>
      <c r="L17" s="450"/>
      <c r="M17" s="351"/>
      <c r="N17" s="326"/>
      <c r="O17" s="319"/>
      <c r="P17" s="363"/>
      <c r="Q17" s="364"/>
      <c r="R17" s="409"/>
      <c r="S17" s="410"/>
      <c r="T17" s="323"/>
      <c r="U17" s="435"/>
      <c r="V17" s="412"/>
      <c r="W17" s="437"/>
      <c r="X17" s="437"/>
      <c r="Y17" s="430"/>
      <c r="Z17" s="430"/>
      <c r="AA17" s="437"/>
      <c r="AB17" s="437"/>
      <c r="AC17" s="414"/>
      <c r="AD17" s="439" t="s">
        <v>14</v>
      </c>
      <c r="AE17" s="316" t="s">
        <v>24</v>
      </c>
      <c r="AF17" s="317"/>
      <c r="AG17" s="317"/>
      <c r="AH17" s="439" t="s">
        <v>14</v>
      </c>
      <c r="AI17" s="320" t="s">
        <v>24</v>
      </c>
      <c r="AJ17" s="320"/>
      <c r="AK17" s="321"/>
      <c r="AN17" s="438"/>
    </row>
    <row r="18" spans="1:40" s="48" customFormat="1" ht="151.5" customHeight="1" thickBot="1">
      <c r="A18" s="370"/>
      <c r="B18" s="374"/>
      <c r="C18" s="375"/>
      <c r="D18" s="376"/>
      <c r="E18" s="342"/>
      <c r="F18" s="343"/>
      <c r="G18" s="343"/>
      <c r="H18" s="343"/>
      <c r="I18" s="343"/>
      <c r="J18" s="343"/>
      <c r="K18" s="352"/>
      <c r="L18" s="450"/>
      <c r="M18" s="352"/>
      <c r="N18" s="8" t="s">
        <v>111</v>
      </c>
      <c r="O18" s="3" t="s">
        <v>112</v>
      </c>
      <c r="P18" s="8" t="s">
        <v>111</v>
      </c>
      <c r="Q18" s="3" t="s">
        <v>112</v>
      </c>
      <c r="R18" s="8" t="s">
        <v>111</v>
      </c>
      <c r="S18" s="3" t="s">
        <v>112</v>
      </c>
      <c r="T18" s="324"/>
      <c r="U18" s="435"/>
      <c r="V18" s="412"/>
      <c r="W18" s="437"/>
      <c r="X18" s="437"/>
      <c r="Y18" s="430"/>
      <c r="Z18" s="430"/>
      <c r="AA18" s="437"/>
      <c r="AB18" s="437"/>
      <c r="AC18" s="414"/>
      <c r="AD18" s="440"/>
      <c r="AE18" s="4" t="s">
        <v>23</v>
      </c>
      <c r="AF18" s="4" t="s">
        <v>25</v>
      </c>
      <c r="AG18" s="5" t="s">
        <v>40</v>
      </c>
      <c r="AH18" s="440"/>
      <c r="AI18" s="6" t="s">
        <v>23</v>
      </c>
      <c r="AJ18" s="6" t="s">
        <v>25</v>
      </c>
      <c r="AK18" s="7" t="s">
        <v>40</v>
      </c>
      <c r="AN18" s="438"/>
    </row>
    <row r="19" spans="1:37" s="53" customFormat="1" ht="27.75" thickBot="1" thickTop="1">
      <c r="A19" s="49">
        <v>1</v>
      </c>
      <c r="B19" s="500">
        <v>2</v>
      </c>
      <c r="C19" s="501"/>
      <c r="D19" s="502"/>
      <c r="E19" s="427">
        <v>3</v>
      </c>
      <c r="F19" s="428"/>
      <c r="G19" s="428"/>
      <c r="H19" s="428"/>
      <c r="I19" s="428"/>
      <c r="J19" s="428"/>
      <c r="K19" s="50">
        <v>4</v>
      </c>
      <c r="L19" s="51">
        <v>5</v>
      </c>
      <c r="M19" s="52">
        <v>6</v>
      </c>
      <c r="N19" s="50">
        <v>7</v>
      </c>
      <c r="O19" s="51">
        <v>8</v>
      </c>
      <c r="P19" s="52">
        <v>9</v>
      </c>
      <c r="Q19" s="50">
        <v>10</v>
      </c>
      <c r="R19" s="51">
        <v>11</v>
      </c>
      <c r="S19" s="52">
        <v>12</v>
      </c>
      <c r="T19" s="50">
        <v>13</v>
      </c>
      <c r="U19" s="51">
        <v>14</v>
      </c>
      <c r="V19" s="52">
        <v>15</v>
      </c>
      <c r="W19" s="50">
        <v>16</v>
      </c>
      <c r="X19" s="51">
        <v>17</v>
      </c>
      <c r="Y19" s="52">
        <v>18</v>
      </c>
      <c r="Z19" s="50">
        <v>19</v>
      </c>
      <c r="AA19" s="51">
        <v>20</v>
      </c>
      <c r="AB19" s="52">
        <v>21</v>
      </c>
      <c r="AC19" s="50">
        <v>22</v>
      </c>
      <c r="AD19" s="51">
        <v>23</v>
      </c>
      <c r="AE19" s="52">
        <v>24</v>
      </c>
      <c r="AF19" s="50">
        <v>25</v>
      </c>
      <c r="AG19" s="51">
        <v>26</v>
      </c>
      <c r="AH19" s="52">
        <v>27</v>
      </c>
      <c r="AI19" s="50">
        <v>28</v>
      </c>
      <c r="AJ19" s="51">
        <v>29</v>
      </c>
      <c r="AK19" s="52">
        <v>30</v>
      </c>
    </row>
    <row r="20" spans="1:86" s="55" customFormat="1" ht="54.75" customHeight="1" thickBot="1">
      <c r="A20" s="335" t="s">
        <v>54</v>
      </c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7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4"/>
    </row>
    <row r="21" spans="1:37" s="53" customFormat="1" ht="54.75" customHeight="1" thickBot="1">
      <c r="A21" s="335" t="s">
        <v>44</v>
      </c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6"/>
      <c r="AB21" s="336"/>
      <c r="AC21" s="336"/>
      <c r="AD21" s="336"/>
      <c r="AE21" s="336"/>
      <c r="AF21" s="336"/>
      <c r="AG21" s="336"/>
      <c r="AH21" s="336"/>
      <c r="AI21" s="336"/>
      <c r="AJ21" s="336"/>
      <c r="AK21" s="337"/>
    </row>
    <row r="22" spans="1:37" s="75" customFormat="1" ht="79.5" customHeight="1">
      <c r="A22" s="56">
        <v>1</v>
      </c>
      <c r="B22" s="483" t="s">
        <v>134</v>
      </c>
      <c r="C22" s="506"/>
      <c r="D22" s="507"/>
      <c r="E22" s="354" t="s">
        <v>97</v>
      </c>
      <c r="F22" s="355"/>
      <c r="G22" s="355"/>
      <c r="H22" s="355"/>
      <c r="I22" s="355"/>
      <c r="J22" s="356"/>
      <c r="K22" s="57">
        <v>5</v>
      </c>
      <c r="L22" s="58">
        <f>K22*30</f>
        <v>150</v>
      </c>
      <c r="M22" s="59">
        <f>N22+P22+R22</f>
        <v>63</v>
      </c>
      <c r="N22" s="60">
        <v>36</v>
      </c>
      <c r="O22" s="60">
        <v>32</v>
      </c>
      <c r="P22" s="60"/>
      <c r="Q22" s="60"/>
      <c r="R22" s="87">
        <v>27</v>
      </c>
      <c r="S22" s="87">
        <v>24</v>
      </c>
      <c r="T22" s="61">
        <f>M22-O22-Q22-S22</f>
        <v>7</v>
      </c>
      <c r="U22" s="62">
        <f>L22-M22</f>
        <v>87</v>
      </c>
      <c r="V22" s="88">
        <v>7</v>
      </c>
      <c r="W22" s="89"/>
      <c r="X22" s="89">
        <v>7</v>
      </c>
      <c r="Y22" s="90"/>
      <c r="Z22" s="89"/>
      <c r="AA22" s="89">
        <v>7</v>
      </c>
      <c r="AB22" s="89"/>
      <c r="AC22" s="91"/>
      <c r="AD22" s="71">
        <f>SUM(AE22:AG22)</f>
        <v>3.5</v>
      </c>
      <c r="AE22" s="92">
        <v>2</v>
      </c>
      <c r="AF22" s="93"/>
      <c r="AG22" s="94">
        <v>1.5</v>
      </c>
      <c r="AH22" s="95"/>
      <c r="AI22" s="96"/>
      <c r="AJ22" s="73"/>
      <c r="AK22" s="74"/>
    </row>
    <row r="23" spans="1:37" s="75" customFormat="1" ht="105" customHeight="1">
      <c r="A23" s="97">
        <v>2</v>
      </c>
      <c r="B23" s="455" t="s">
        <v>135</v>
      </c>
      <c r="C23" s="456"/>
      <c r="D23" s="457"/>
      <c r="E23" s="444" t="s">
        <v>97</v>
      </c>
      <c r="F23" s="392"/>
      <c r="G23" s="392"/>
      <c r="H23" s="392"/>
      <c r="I23" s="392"/>
      <c r="J23" s="445"/>
      <c r="K23" s="98">
        <v>4</v>
      </c>
      <c r="L23" s="99">
        <f>K23*30</f>
        <v>120</v>
      </c>
      <c r="M23" s="100">
        <f>N23+P23+R23</f>
        <v>54</v>
      </c>
      <c r="N23" s="101">
        <v>18</v>
      </c>
      <c r="O23" s="101">
        <v>14</v>
      </c>
      <c r="P23" s="101"/>
      <c r="Q23" s="101"/>
      <c r="R23" s="102">
        <v>36</v>
      </c>
      <c r="S23" s="102">
        <v>32</v>
      </c>
      <c r="T23" s="61">
        <f>M23-O23-Q23-S23</f>
        <v>8</v>
      </c>
      <c r="U23" s="103">
        <f>L23-M23</f>
        <v>66</v>
      </c>
      <c r="V23" s="104">
        <v>7</v>
      </c>
      <c r="W23" s="93"/>
      <c r="X23" s="93">
        <v>7</v>
      </c>
      <c r="Y23" s="94"/>
      <c r="Z23" s="93"/>
      <c r="AA23" s="93">
        <v>7</v>
      </c>
      <c r="AB23" s="93"/>
      <c r="AC23" s="105"/>
      <c r="AD23" s="107">
        <f>SUM(AE23:AG23)</f>
        <v>3</v>
      </c>
      <c r="AE23" s="68">
        <v>1</v>
      </c>
      <c r="AF23" s="69"/>
      <c r="AG23" s="108">
        <v>2</v>
      </c>
      <c r="AH23" s="107"/>
      <c r="AI23" s="68"/>
      <c r="AJ23" s="69"/>
      <c r="AK23" s="108"/>
    </row>
    <row r="24" spans="1:37" s="75" customFormat="1" ht="79.5" customHeight="1">
      <c r="A24" s="97">
        <v>3</v>
      </c>
      <c r="B24" s="455" t="s">
        <v>67</v>
      </c>
      <c r="C24" s="456"/>
      <c r="D24" s="457"/>
      <c r="E24" s="461" t="s">
        <v>68</v>
      </c>
      <c r="F24" s="538"/>
      <c r="G24" s="538"/>
      <c r="H24" s="538"/>
      <c r="I24" s="538"/>
      <c r="J24" s="539"/>
      <c r="K24" s="98">
        <v>4</v>
      </c>
      <c r="L24" s="99">
        <f>K24*30</f>
        <v>120</v>
      </c>
      <c r="M24" s="100">
        <f>N24+P24+R24</f>
        <v>72</v>
      </c>
      <c r="N24" s="101">
        <v>36</v>
      </c>
      <c r="O24" s="101"/>
      <c r="P24" s="101">
        <v>28</v>
      </c>
      <c r="Q24" s="101"/>
      <c r="R24" s="102">
        <v>8</v>
      </c>
      <c r="S24" s="102"/>
      <c r="T24" s="61"/>
      <c r="U24" s="103">
        <f>L24-M24</f>
        <v>48</v>
      </c>
      <c r="V24" s="104"/>
      <c r="W24" s="93">
        <v>7</v>
      </c>
      <c r="X24" s="93">
        <v>7</v>
      </c>
      <c r="Y24" s="94"/>
      <c r="Z24" s="93"/>
      <c r="AA24" s="93"/>
      <c r="AB24" s="93"/>
      <c r="AC24" s="105"/>
      <c r="AD24" s="107">
        <f>SUM(AE24:AG24)</f>
        <v>4</v>
      </c>
      <c r="AE24" s="92">
        <v>2</v>
      </c>
      <c r="AF24" s="93">
        <v>1.5</v>
      </c>
      <c r="AG24" s="94">
        <v>0.5</v>
      </c>
      <c r="AH24" s="107"/>
      <c r="AI24" s="68"/>
      <c r="AJ24" s="69"/>
      <c r="AK24" s="108"/>
    </row>
    <row r="25" spans="1:37" s="75" customFormat="1" ht="79.5" customHeight="1" thickBot="1">
      <c r="A25" s="226">
        <v>4</v>
      </c>
      <c r="B25" s="548" t="s">
        <v>69</v>
      </c>
      <c r="C25" s="497"/>
      <c r="D25" s="549"/>
      <c r="E25" s="461" t="s">
        <v>70</v>
      </c>
      <c r="F25" s="538"/>
      <c r="G25" s="538"/>
      <c r="H25" s="538"/>
      <c r="I25" s="538"/>
      <c r="J25" s="539"/>
      <c r="K25" s="157">
        <v>4</v>
      </c>
      <c r="L25" s="227">
        <f>K25*30</f>
        <v>120</v>
      </c>
      <c r="M25" s="228">
        <f>N25+P25+R25</f>
        <v>72</v>
      </c>
      <c r="N25" s="166">
        <v>36</v>
      </c>
      <c r="O25" s="166"/>
      <c r="P25" s="166">
        <v>36</v>
      </c>
      <c r="Q25" s="166"/>
      <c r="R25" s="229"/>
      <c r="S25" s="229"/>
      <c r="T25" s="230"/>
      <c r="U25" s="231">
        <f>L25-M25</f>
        <v>48</v>
      </c>
      <c r="V25" s="128"/>
      <c r="W25" s="129">
        <v>7</v>
      </c>
      <c r="X25" s="129">
        <v>7</v>
      </c>
      <c r="Y25" s="130"/>
      <c r="Z25" s="129"/>
      <c r="AA25" s="129"/>
      <c r="AB25" s="129">
        <v>7</v>
      </c>
      <c r="AC25" s="131"/>
      <c r="AD25" s="232">
        <f>SUM(AE25:AG25)</f>
        <v>4</v>
      </c>
      <c r="AE25" s="116">
        <v>2</v>
      </c>
      <c r="AF25" s="117"/>
      <c r="AG25" s="131">
        <v>2</v>
      </c>
      <c r="AH25" s="232"/>
      <c r="AI25" s="116"/>
      <c r="AJ25" s="117"/>
      <c r="AK25" s="131"/>
    </row>
    <row r="26" spans="1:37" s="75" customFormat="1" ht="36" thickBot="1">
      <c r="A26" s="454" t="s">
        <v>61</v>
      </c>
      <c r="B26" s="360"/>
      <c r="C26" s="360"/>
      <c r="D26" s="360"/>
      <c r="E26" s="360"/>
      <c r="F26" s="360"/>
      <c r="G26" s="360"/>
      <c r="H26" s="360"/>
      <c r="I26" s="360"/>
      <c r="J26" s="360"/>
      <c r="K26" s="76">
        <f aca="true" t="shared" si="0" ref="K26:P26">SUM(K22:K25)</f>
        <v>17</v>
      </c>
      <c r="L26" s="77">
        <f t="shared" si="0"/>
        <v>510</v>
      </c>
      <c r="M26" s="78">
        <f t="shared" si="0"/>
        <v>261</v>
      </c>
      <c r="N26" s="79">
        <f t="shared" si="0"/>
        <v>126</v>
      </c>
      <c r="O26" s="79">
        <f t="shared" si="0"/>
        <v>46</v>
      </c>
      <c r="P26" s="79">
        <f t="shared" si="0"/>
        <v>64</v>
      </c>
      <c r="Q26" s="79"/>
      <c r="R26" s="79">
        <f>SUM(R22:R25)</f>
        <v>71</v>
      </c>
      <c r="S26" s="79">
        <f>SUM(S22:S25)</f>
        <v>56</v>
      </c>
      <c r="T26" s="79">
        <f>SUM(T22:T25)</f>
        <v>15</v>
      </c>
      <c r="U26" s="80">
        <f>SUM(U22:U25)</f>
        <v>249</v>
      </c>
      <c r="V26" s="81">
        <f aca="true" t="shared" si="1" ref="V26:AC26">COUNTA(V22:V25)</f>
        <v>2</v>
      </c>
      <c r="W26" s="82">
        <f t="shared" si="1"/>
        <v>2</v>
      </c>
      <c r="X26" s="82">
        <f t="shared" si="1"/>
        <v>4</v>
      </c>
      <c r="Y26" s="83">
        <f t="shared" si="1"/>
        <v>0</v>
      </c>
      <c r="Z26" s="84">
        <f t="shared" si="1"/>
        <v>0</v>
      </c>
      <c r="AA26" s="82">
        <f t="shared" si="1"/>
        <v>2</v>
      </c>
      <c r="AB26" s="82">
        <f t="shared" si="1"/>
        <v>1</v>
      </c>
      <c r="AC26" s="85">
        <f t="shared" si="1"/>
        <v>0</v>
      </c>
      <c r="AD26" s="81">
        <f>SUM(AD22:AD25)</f>
        <v>14.5</v>
      </c>
      <c r="AE26" s="84">
        <f>SUM(AE22:AE25)</f>
        <v>7</v>
      </c>
      <c r="AF26" s="84">
        <f>SUM(AF22:AF25)</f>
        <v>1.5</v>
      </c>
      <c r="AG26" s="86">
        <f>SUM(AG22:AG25)</f>
        <v>6</v>
      </c>
      <c r="AH26" s="81"/>
      <c r="AI26" s="84"/>
      <c r="AJ26" s="84"/>
      <c r="AK26" s="86"/>
    </row>
    <row r="27" spans="1:37" s="53" customFormat="1" ht="54.75" customHeight="1" thickBot="1">
      <c r="A27" s="335" t="s">
        <v>120</v>
      </c>
      <c r="B27" s="336"/>
      <c r="C27" s="336"/>
      <c r="D27" s="336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36"/>
      <c r="Z27" s="336"/>
      <c r="AA27" s="336"/>
      <c r="AB27" s="336"/>
      <c r="AC27" s="336"/>
      <c r="AD27" s="336"/>
      <c r="AE27" s="336"/>
      <c r="AF27" s="336"/>
      <c r="AG27" s="336"/>
      <c r="AH27" s="336"/>
      <c r="AI27" s="336"/>
      <c r="AJ27" s="336"/>
      <c r="AK27" s="337"/>
    </row>
    <row r="28" spans="1:37" s="75" customFormat="1" ht="79.5" customHeight="1">
      <c r="A28" s="56">
        <v>5</v>
      </c>
      <c r="B28" s="535" t="s">
        <v>71</v>
      </c>
      <c r="C28" s="536"/>
      <c r="D28" s="537"/>
      <c r="E28" s="354" t="s">
        <v>97</v>
      </c>
      <c r="F28" s="355"/>
      <c r="G28" s="355"/>
      <c r="H28" s="355"/>
      <c r="I28" s="355"/>
      <c r="J28" s="356"/>
      <c r="K28" s="135">
        <v>5</v>
      </c>
      <c r="L28" s="58">
        <f>K28*30</f>
        <v>150</v>
      </c>
      <c r="M28" s="59"/>
      <c r="N28" s="138"/>
      <c r="O28" s="138"/>
      <c r="P28" s="138"/>
      <c r="Q28" s="138"/>
      <c r="R28" s="139"/>
      <c r="S28" s="139"/>
      <c r="T28" s="120"/>
      <c r="U28" s="62">
        <f>L28-M28</f>
        <v>150</v>
      </c>
      <c r="V28" s="233"/>
      <c r="W28" s="234">
        <v>8</v>
      </c>
      <c r="X28" s="234"/>
      <c r="Y28" s="133"/>
      <c r="Z28" s="234"/>
      <c r="AA28" s="234"/>
      <c r="AB28" s="234"/>
      <c r="AC28" s="235"/>
      <c r="AD28" s="236"/>
      <c r="AE28" s="237"/>
      <c r="AF28" s="238"/>
      <c r="AG28" s="153"/>
      <c r="AH28" s="121" t="s">
        <v>136</v>
      </c>
      <c r="AI28" s="122" t="s">
        <v>136</v>
      </c>
      <c r="AJ28" s="123" t="s">
        <v>136</v>
      </c>
      <c r="AK28" s="124" t="s">
        <v>136</v>
      </c>
    </row>
    <row r="29" spans="1:37" s="75" customFormat="1" ht="79.5" customHeight="1" thickBot="1">
      <c r="A29" s="226">
        <v>6</v>
      </c>
      <c r="B29" s="548" t="s">
        <v>72</v>
      </c>
      <c r="C29" s="497"/>
      <c r="D29" s="549"/>
      <c r="E29" s="509" t="s">
        <v>97</v>
      </c>
      <c r="F29" s="510"/>
      <c r="G29" s="510"/>
      <c r="H29" s="510"/>
      <c r="I29" s="510"/>
      <c r="J29" s="511"/>
      <c r="K29" s="157">
        <v>5</v>
      </c>
      <c r="L29" s="227">
        <f>K29*30</f>
        <v>150</v>
      </c>
      <c r="M29" s="228"/>
      <c r="N29" s="166"/>
      <c r="O29" s="166"/>
      <c r="P29" s="166"/>
      <c r="Q29" s="166"/>
      <c r="R29" s="229"/>
      <c r="S29" s="229"/>
      <c r="T29" s="230"/>
      <c r="U29" s="231">
        <f>L29-M29</f>
        <v>150</v>
      </c>
      <c r="V29" s="128"/>
      <c r="W29" s="129"/>
      <c r="X29" s="129"/>
      <c r="Y29" s="130"/>
      <c r="Z29" s="129"/>
      <c r="AA29" s="129"/>
      <c r="AB29" s="129"/>
      <c r="AC29" s="131"/>
      <c r="AD29" s="115"/>
      <c r="AE29" s="116"/>
      <c r="AF29" s="117"/>
      <c r="AG29" s="130"/>
      <c r="AH29" s="232" t="s">
        <v>136</v>
      </c>
      <c r="AI29" s="116" t="s">
        <v>136</v>
      </c>
      <c r="AJ29" s="117" t="s">
        <v>136</v>
      </c>
      <c r="AK29" s="131" t="s">
        <v>136</v>
      </c>
    </row>
    <row r="30" spans="1:37" s="75" customFormat="1" ht="49.5" customHeight="1" thickBot="1">
      <c r="A30" s="454" t="s">
        <v>124</v>
      </c>
      <c r="B30" s="360"/>
      <c r="C30" s="360"/>
      <c r="D30" s="360"/>
      <c r="E30" s="360"/>
      <c r="F30" s="360"/>
      <c r="G30" s="360"/>
      <c r="H30" s="360"/>
      <c r="I30" s="360"/>
      <c r="J30" s="360"/>
      <c r="K30" s="76">
        <f>SUM(K28:K29)</f>
        <v>10</v>
      </c>
      <c r="L30" s="77">
        <f>SUM(L28:L29)</f>
        <v>300</v>
      </c>
      <c r="M30" s="78"/>
      <c r="N30" s="79"/>
      <c r="O30" s="79"/>
      <c r="P30" s="79"/>
      <c r="Q30" s="79"/>
      <c r="R30" s="79"/>
      <c r="S30" s="79"/>
      <c r="T30" s="125"/>
      <c r="U30" s="80">
        <f>SUM(U28:U29)</f>
        <v>300</v>
      </c>
      <c r="V30" s="81"/>
      <c r="W30" s="82">
        <f>COUNTA(W28:W29)</f>
        <v>1</v>
      </c>
      <c r="X30" s="82"/>
      <c r="Y30" s="83"/>
      <c r="Z30" s="84"/>
      <c r="AA30" s="82"/>
      <c r="AB30" s="82"/>
      <c r="AC30" s="85"/>
      <c r="AD30" s="81"/>
      <c r="AE30" s="84"/>
      <c r="AF30" s="84"/>
      <c r="AG30" s="86"/>
      <c r="AH30" s="81"/>
      <c r="AI30" s="84"/>
      <c r="AJ30" s="84"/>
      <c r="AK30" s="86"/>
    </row>
    <row r="31" spans="1:37" s="53" customFormat="1" ht="54.75" customHeight="1" thickBot="1">
      <c r="A31" s="335" t="s">
        <v>55</v>
      </c>
      <c r="B31" s="336"/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  <c r="AA31" s="336"/>
      <c r="AB31" s="336"/>
      <c r="AC31" s="336"/>
      <c r="AD31" s="336"/>
      <c r="AE31" s="336"/>
      <c r="AF31" s="336"/>
      <c r="AG31" s="336"/>
      <c r="AH31" s="336"/>
      <c r="AI31" s="336"/>
      <c r="AJ31" s="336"/>
      <c r="AK31" s="337"/>
    </row>
    <row r="32" spans="1:37" s="75" customFormat="1" ht="135" customHeight="1" thickBot="1">
      <c r="A32" s="97">
        <v>7</v>
      </c>
      <c r="B32" s="494" t="s">
        <v>170</v>
      </c>
      <c r="C32" s="495"/>
      <c r="D32" s="239">
        <v>13</v>
      </c>
      <c r="E32" s="444" t="s">
        <v>45</v>
      </c>
      <c r="F32" s="392"/>
      <c r="G32" s="392"/>
      <c r="H32" s="392"/>
      <c r="I32" s="392"/>
      <c r="J32" s="392"/>
      <c r="K32" s="109">
        <v>1.5</v>
      </c>
      <c r="L32" s="112">
        <f>K32*30</f>
        <v>45</v>
      </c>
      <c r="M32" s="113">
        <f>N32+P32+R32</f>
        <v>36</v>
      </c>
      <c r="N32" s="126"/>
      <c r="O32" s="126"/>
      <c r="P32" s="110">
        <v>36</v>
      </c>
      <c r="Q32" s="110"/>
      <c r="R32" s="127"/>
      <c r="S32" s="127"/>
      <c r="T32" s="127"/>
      <c r="U32" s="114">
        <f>L32-M32</f>
        <v>9</v>
      </c>
      <c r="V32" s="128"/>
      <c r="W32" s="129">
        <v>7</v>
      </c>
      <c r="X32" s="129"/>
      <c r="Y32" s="130"/>
      <c r="Z32" s="129"/>
      <c r="AA32" s="129"/>
      <c r="AB32" s="129"/>
      <c r="AC32" s="131"/>
      <c r="AD32" s="107">
        <f>SUM(AE32:AG32)</f>
        <v>2</v>
      </c>
      <c r="AE32" s="132"/>
      <c r="AF32" s="64">
        <v>2</v>
      </c>
      <c r="AG32" s="133"/>
      <c r="AH32" s="107"/>
      <c r="AI32" s="68"/>
      <c r="AJ32" s="69"/>
      <c r="AK32" s="134"/>
    </row>
    <row r="33" spans="1:44" s="141" customFormat="1" ht="36" thickBot="1">
      <c r="A33" s="359" t="s">
        <v>59</v>
      </c>
      <c r="B33" s="360"/>
      <c r="C33" s="360"/>
      <c r="D33" s="360"/>
      <c r="E33" s="360"/>
      <c r="F33" s="360"/>
      <c r="G33" s="360"/>
      <c r="H33" s="360"/>
      <c r="I33" s="360"/>
      <c r="J33" s="360"/>
      <c r="K33" s="135">
        <f>SUM(K32:K32)</f>
        <v>1.5</v>
      </c>
      <c r="L33" s="136">
        <f>SUM(L32:L32)</f>
        <v>45</v>
      </c>
      <c r="M33" s="137">
        <f>SUM(M32:M32)</f>
        <v>36</v>
      </c>
      <c r="N33" s="138"/>
      <c r="O33" s="138"/>
      <c r="P33" s="138">
        <f>SUM(P32:P32)</f>
        <v>36</v>
      </c>
      <c r="Q33" s="138"/>
      <c r="R33" s="138"/>
      <c r="S33" s="138"/>
      <c r="T33" s="139"/>
      <c r="U33" s="140">
        <f>SUM(U32:U32)</f>
        <v>9</v>
      </c>
      <c r="V33" s="81"/>
      <c r="W33" s="82">
        <f>COUNTA(W32:W32)</f>
        <v>1</v>
      </c>
      <c r="X33" s="82"/>
      <c r="Y33" s="83"/>
      <c r="Z33" s="84"/>
      <c r="AA33" s="82"/>
      <c r="AB33" s="82"/>
      <c r="AC33" s="82"/>
      <c r="AD33" s="67">
        <f>SUM(AD32:AD32)</f>
        <v>2</v>
      </c>
      <c r="AE33" s="82"/>
      <c r="AF33" s="84">
        <f>SUM(AF32:AF32)</f>
        <v>2</v>
      </c>
      <c r="AG33" s="86"/>
      <c r="AH33" s="67"/>
      <c r="AI33" s="82"/>
      <c r="AJ33" s="84"/>
      <c r="AK33" s="86"/>
      <c r="AR33" s="142"/>
    </row>
    <row r="34" spans="1:37" s="75" customFormat="1" ht="36" thickBot="1">
      <c r="A34" s="387" t="s">
        <v>56</v>
      </c>
      <c r="B34" s="388"/>
      <c r="C34" s="388"/>
      <c r="D34" s="388"/>
      <c r="E34" s="388"/>
      <c r="F34" s="388"/>
      <c r="G34" s="388"/>
      <c r="H34" s="388"/>
      <c r="I34" s="388"/>
      <c r="J34" s="388"/>
      <c r="K34" s="143">
        <f aca="true" t="shared" si="2" ref="K34:P34">K33+K26++K30</f>
        <v>28.5</v>
      </c>
      <c r="L34" s="144">
        <f t="shared" si="2"/>
        <v>855</v>
      </c>
      <c r="M34" s="145">
        <f t="shared" si="2"/>
        <v>297</v>
      </c>
      <c r="N34" s="146">
        <f t="shared" si="2"/>
        <v>126</v>
      </c>
      <c r="O34" s="146">
        <f t="shared" si="2"/>
        <v>46</v>
      </c>
      <c r="P34" s="146">
        <f t="shared" si="2"/>
        <v>100</v>
      </c>
      <c r="Q34" s="146"/>
      <c r="R34" s="146">
        <f aca="true" t="shared" si="3" ref="R34:AG34">R33+R26++R30</f>
        <v>71</v>
      </c>
      <c r="S34" s="146">
        <f t="shared" si="3"/>
        <v>56</v>
      </c>
      <c r="T34" s="146">
        <f t="shared" si="3"/>
        <v>15</v>
      </c>
      <c r="U34" s="147">
        <f t="shared" si="3"/>
        <v>558</v>
      </c>
      <c r="V34" s="143">
        <f t="shared" si="3"/>
        <v>2</v>
      </c>
      <c r="W34" s="146">
        <f t="shared" si="3"/>
        <v>4</v>
      </c>
      <c r="X34" s="146">
        <f t="shared" si="3"/>
        <v>4</v>
      </c>
      <c r="Y34" s="148">
        <f t="shared" si="3"/>
        <v>0</v>
      </c>
      <c r="Z34" s="146">
        <f t="shared" si="3"/>
        <v>0</v>
      </c>
      <c r="AA34" s="146">
        <f t="shared" si="3"/>
        <v>2</v>
      </c>
      <c r="AB34" s="146">
        <f t="shared" si="3"/>
        <v>1</v>
      </c>
      <c r="AC34" s="144">
        <f t="shared" si="3"/>
        <v>0</v>
      </c>
      <c r="AD34" s="147">
        <f t="shared" si="3"/>
        <v>16.5</v>
      </c>
      <c r="AE34" s="145">
        <f t="shared" si="3"/>
        <v>7</v>
      </c>
      <c r="AF34" s="146">
        <f t="shared" si="3"/>
        <v>3.5</v>
      </c>
      <c r="AG34" s="144">
        <f t="shared" si="3"/>
        <v>6</v>
      </c>
      <c r="AH34" s="147"/>
      <c r="AI34" s="145"/>
      <c r="AJ34" s="146"/>
      <c r="AK34" s="144"/>
    </row>
    <row r="35" spans="1:37" s="53" customFormat="1" ht="54.75" customHeight="1" thickBot="1">
      <c r="A35" s="335" t="s">
        <v>57</v>
      </c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  <c r="AC35" s="336"/>
      <c r="AD35" s="336"/>
      <c r="AE35" s="336"/>
      <c r="AF35" s="336"/>
      <c r="AG35" s="336"/>
      <c r="AH35" s="336"/>
      <c r="AI35" s="336"/>
      <c r="AJ35" s="336"/>
      <c r="AK35" s="337"/>
    </row>
    <row r="36" spans="1:37" s="53" customFormat="1" ht="54.75" customHeight="1" thickBot="1">
      <c r="A36" s="335" t="s">
        <v>63</v>
      </c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7"/>
    </row>
    <row r="37" spans="1:37" s="75" customFormat="1" ht="105" customHeight="1">
      <c r="A37" s="149">
        <v>8</v>
      </c>
      <c r="B37" s="535" t="s">
        <v>137</v>
      </c>
      <c r="C37" s="547"/>
      <c r="D37" s="537"/>
      <c r="E37" s="446" t="s">
        <v>97</v>
      </c>
      <c r="F37" s="447"/>
      <c r="G37" s="447"/>
      <c r="H37" s="447"/>
      <c r="I37" s="447"/>
      <c r="J37" s="448"/>
      <c r="K37" s="135">
        <v>6</v>
      </c>
      <c r="L37" s="58">
        <f>K37*30</f>
        <v>180</v>
      </c>
      <c r="M37" s="59">
        <f>N37+P37+R37</f>
        <v>90</v>
      </c>
      <c r="N37" s="138">
        <v>36</v>
      </c>
      <c r="O37" s="138">
        <v>32</v>
      </c>
      <c r="P37" s="138">
        <v>18</v>
      </c>
      <c r="Q37" s="138">
        <v>14</v>
      </c>
      <c r="R37" s="139">
        <v>36</v>
      </c>
      <c r="S37" s="139">
        <v>14</v>
      </c>
      <c r="T37" s="61">
        <f>M37-O37-Q37-S37</f>
        <v>30</v>
      </c>
      <c r="U37" s="62">
        <f>L37-M37</f>
        <v>90</v>
      </c>
      <c r="V37" s="150">
        <v>7</v>
      </c>
      <c r="W37" s="151"/>
      <c r="X37" s="151">
        <v>7</v>
      </c>
      <c r="Y37" s="152"/>
      <c r="Z37" s="151"/>
      <c r="AA37" s="151"/>
      <c r="AB37" s="151">
        <v>7</v>
      </c>
      <c r="AC37" s="124"/>
      <c r="AD37" s="107">
        <f>SUM(AE37:AG37)</f>
        <v>5</v>
      </c>
      <c r="AE37" s="132">
        <v>2</v>
      </c>
      <c r="AF37" s="64">
        <v>1</v>
      </c>
      <c r="AG37" s="153">
        <v>2</v>
      </c>
      <c r="AH37" s="121"/>
      <c r="AI37" s="122"/>
      <c r="AJ37" s="123"/>
      <c r="AK37" s="154"/>
    </row>
    <row r="38" spans="1:37" s="75" customFormat="1" ht="105" customHeight="1">
      <c r="A38" s="97">
        <v>9</v>
      </c>
      <c r="B38" s="389" t="s">
        <v>138</v>
      </c>
      <c r="C38" s="390"/>
      <c r="D38" s="391"/>
      <c r="E38" s="461" t="s">
        <v>97</v>
      </c>
      <c r="F38" s="538"/>
      <c r="G38" s="538"/>
      <c r="H38" s="538"/>
      <c r="I38" s="538"/>
      <c r="J38" s="539"/>
      <c r="K38" s="109">
        <v>3.5</v>
      </c>
      <c r="L38" s="99">
        <f>K38*30</f>
        <v>105</v>
      </c>
      <c r="M38" s="100">
        <f>N38+P38+R38</f>
        <v>54</v>
      </c>
      <c r="N38" s="110">
        <v>27</v>
      </c>
      <c r="O38" s="110">
        <v>22</v>
      </c>
      <c r="P38" s="110"/>
      <c r="Q38" s="110"/>
      <c r="R38" s="111">
        <v>27</v>
      </c>
      <c r="S38" s="111">
        <v>22</v>
      </c>
      <c r="T38" s="61">
        <f>M38-O38-Q38-S38</f>
        <v>10</v>
      </c>
      <c r="U38" s="103">
        <f>L38-M38</f>
        <v>51</v>
      </c>
      <c r="V38" s="63"/>
      <c r="W38" s="64">
        <v>8</v>
      </c>
      <c r="X38" s="64">
        <v>8</v>
      </c>
      <c r="Y38" s="65"/>
      <c r="Z38" s="64"/>
      <c r="AA38" s="64">
        <v>8</v>
      </c>
      <c r="AB38" s="64"/>
      <c r="AC38" s="66"/>
      <c r="AD38" s="107"/>
      <c r="AE38" s="132"/>
      <c r="AF38" s="64"/>
      <c r="AG38" s="65"/>
      <c r="AH38" s="107">
        <f>SUM(AI38:AK38)</f>
        <v>6</v>
      </c>
      <c r="AI38" s="68">
        <v>3</v>
      </c>
      <c r="AJ38" s="69"/>
      <c r="AK38" s="108">
        <v>3</v>
      </c>
    </row>
    <row r="39" spans="1:37" s="75" customFormat="1" ht="79.5" customHeight="1" thickBot="1">
      <c r="A39" s="155">
        <v>10</v>
      </c>
      <c r="B39" s="389" t="s">
        <v>139</v>
      </c>
      <c r="C39" s="390"/>
      <c r="D39" s="480"/>
      <c r="E39" s="464" t="s">
        <v>97</v>
      </c>
      <c r="F39" s="512"/>
      <c r="G39" s="512"/>
      <c r="H39" s="512"/>
      <c r="I39" s="512"/>
      <c r="J39" s="513"/>
      <c r="K39" s="109">
        <v>5</v>
      </c>
      <c r="L39" s="99">
        <f>K39*30</f>
        <v>150</v>
      </c>
      <c r="M39" s="100">
        <f>N39+P39+R39</f>
        <v>72</v>
      </c>
      <c r="N39" s="110">
        <v>36</v>
      </c>
      <c r="O39" s="110">
        <v>32</v>
      </c>
      <c r="P39" s="110">
        <v>18</v>
      </c>
      <c r="Q39" s="110">
        <v>14</v>
      </c>
      <c r="R39" s="111">
        <v>18</v>
      </c>
      <c r="S39" s="111">
        <v>14</v>
      </c>
      <c r="T39" s="61">
        <f>M39-O39-Q39-S39</f>
        <v>12</v>
      </c>
      <c r="U39" s="103">
        <f>L39-M39</f>
        <v>78</v>
      </c>
      <c r="V39" s="63">
        <v>8</v>
      </c>
      <c r="W39" s="64"/>
      <c r="X39" s="64">
        <v>8</v>
      </c>
      <c r="Y39" s="65"/>
      <c r="Z39" s="64"/>
      <c r="AA39" s="64">
        <v>8</v>
      </c>
      <c r="AB39" s="64"/>
      <c r="AC39" s="66"/>
      <c r="AD39" s="107"/>
      <c r="AE39" s="68"/>
      <c r="AF39" s="69"/>
      <c r="AG39" s="70"/>
      <c r="AH39" s="156">
        <f>SUM(AI39:AK39)</f>
        <v>8</v>
      </c>
      <c r="AI39" s="68">
        <v>4</v>
      </c>
      <c r="AJ39" s="69">
        <v>2</v>
      </c>
      <c r="AK39" s="108">
        <v>2</v>
      </c>
    </row>
    <row r="40" spans="1:37" s="75" customFormat="1" ht="36" thickBot="1">
      <c r="A40" s="357" t="s">
        <v>62</v>
      </c>
      <c r="B40" s="358"/>
      <c r="C40" s="358"/>
      <c r="D40" s="358"/>
      <c r="E40" s="358"/>
      <c r="F40" s="358"/>
      <c r="G40" s="358"/>
      <c r="H40" s="358"/>
      <c r="I40" s="358"/>
      <c r="J40" s="358"/>
      <c r="K40" s="160">
        <f aca="true" t="shared" si="4" ref="K40:U40">SUM(K37:K39)</f>
        <v>14.5</v>
      </c>
      <c r="L40" s="77">
        <f t="shared" si="4"/>
        <v>435</v>
      </c>
      <c r="M40" s="160">
        <f t="shared" si="4"/>
        <v>216</v>
      </c>
      <c r="N40" s="79">
        <f t="shared" si="4"/>
        <v>99</v>
      </c>
      <c r="O40" s="79">
        <f t="shared" si="4"/>
        <v>86</v>
      </c>
      <c r="P40" s="79">
        <f t="shared" si="4"/>
        <v>36</v>
      </c>
      <c r="Q40" s="79">
        <f t="shared" si="4"/>
        <v>28</v>
      </c>
      <c r="R40" s="79">
        <f t="shared" si="4"/>
        <v>81</v>
      </c>
      <c r="S40" s="79">
        <f t="shared" si="4"/>
        <v>50</v>
      </c>
      <c r="T40" s="79">
        <f t="shared" si="4"/>
        <v>52</v>
      </c>
      <c r="U40" s="80">
        <f t="shared" si="4"/>
        <v>219</v>
      </c>
      <c r="V40" s="82">
        <f>COUNTA(V37:V39)</f>
        <v>2</v>
      </c>
      <c r="W40" s="82">
        <f>COUNTA(W37:W39)</f>
        <v>1</v>
      </c>
      <c r="X40" s="82">
        <f>COUNTA(X37:X39)</f>
        <v>3</v>
      </c>
      <c r="Y40" s="82"/>
      <c r="Z40" s="82"/>
      <c r="AA40" s="82">
        <f>COUNTA(AA37:AA39)</f>
        <v>2</v>
      </c>
      <c r="AB40" s="82">
        <f>COUNTA(AB37:AB39)</f>
        <v>1</v>
      </c>
      <c r="AC40" s="82"/>
      <c r="AD40" s="67">
        <f aca="true" t="shared" si="5" ref="AD40:AK40">SUM(AD37:AD39)</f>
        <v>5</v>
      </c>
      <c r="AE40" s="82">
        <f t="shared" si="5"/>
        <v>2</v>
      </c>
      <c r="AF40" s="84">
        <f t="shared" si="5"/>
        <v>1</v>
      </c>
      <c r="AG40" s="161">
        <f t="shared" si="5"/>
        <v>2</v>
      </c>
      <c r="AH40" s="67">
        <f t="shared" si="5"/>
        <v>14</v>
      </c>
      <c r="AI40" s="82">
        <f t="shared" si="5"/>
        <v>7</v>
      </c>
      <c r="AJ40" s="84">
        <f t="shared" si="5"/>
        <v>2</v>
      </c>
      <c r="AK40" s="86">
        <f t="shared" si="5"/>
        <v>5</v>
      </c>
    </row>
    <row r="41" spans="1:37" s="53" customFormat="1" ht="54.75" customHeight="1" thickBot="1">
      <c r="A41" s="335" t="s">
        <v>73</v>
      </c>
      <c r="B41" s="541"/>
      <c r="C41" s="541"/>
      <c r="D41" s="541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336"/>
      <c r="AJ41" s="336"/>
      <c r="AK41" s="337"/>
    </row>
    <row r="42" spans="1:37" s="75" customFormat="1" ht="79.5" customHeight="1" thickBot="1">
      <c r="A42" s="149"/>
      <c r="B42" s="451" t="s">
        <v>171</v>
      </c>
      <c r="C42" s="452"/>
      <c r="D42" s="453">
        <v>8</v>
      </c>
      <c r="E42" s="446"/>
      <c r="F42" s="447"/>
      <c r="G42" s="447"/>
      <c r="H42" s="447"/>
      <c r="I42" s="447"/>
      <c r="J42" s="448"/>
      <c r="K42" s="57"/>
      <c r="L42" s="58"/>
      <c r="M42" s="59"/>
      <c r="N42" s="60"/>
      <c r="O42" s="60"/>
      <c r="P42" s="60"/>
      <c r="Q42" s="60"/>
      <c r="R42" s="60"/>
      <c r="S42" s="60"/>
      <c r="T42" s="127"/>
      <c r="U42" s="62"/>
      <c r="V42" s="150"/>
      <c r="W42" s="151"/>
      <c r="X42" s="151"/>
      <c r="Y42" s="152"/>
      <c r="Z42" s="151"/>
      <c r="AA42" s="151"/>
      <c r="AB42" s="151"/>
      <c r="AC42" s="152"/>
      <c r="AD42" s="71"/>
      <c r="AE42" s="163"/>
      <c r="AF42" s="89"/>
      <c r="AG42" s="91"/>
      <c r="AH42" s="71"/>
      <c r="AI42" s="163"/>
      <c r="AJ42" s="89"/>
      <c r="AK42" s="91"/>
    </row>
    <row r="43" spans="1:37" s="75" customFormat="1" ht="79.5" customHeight="1">
      <c r="A43" s="149">
        <v>11</v>
      </c>
      <c r="B43" s="483" t="s">
        <v>140</v>
      </c>
      <c r="C43" s="589"/>
      <c r="D43" s="239">
        <v>13</v>
      </c>
      <c r="E43" s="446" t="s">
        <v>97</v>
      </c>
      <c r="F43" s="447"/>
      <c r="G43" s="447"/>
      <c r="H43" s="447"/>
      <c r="I43" s="447"/>
      <c r="J43" s="448"/>
      <c r="K43" s="57">
        <v>4.5</v>
      </c>
      <c r="L43" s="58">
        <f>K43*30</f>
        <v>135</v>
      </c>
      <c r="M43" s="59">
        <f>N43+P43+R43</f>
        <v>54</v>
      </c>
      <c r="N43" s="60">
        <v>27</v>
      </c>
      <c r="O43" s="60">
        <v>22</v>
      </c>
      <c r="P43" s="60"/>
      <c r="Q43" s="60"/>
      <c r="R43" s="60">
        <v>27</v>
      </c>
      <c r="S43" s="60">
        <v>22</v>
      </c>
      <c r="T43" s="290">
        <f>M43-O43-Q43-S43</f>
        <v>10</v>
      </c>
      <c r="U43" s="62">
        <f>L43-M43</f>
        <v>81</v>
      </c>
      <c r="V43" s="150"/>
      <c r="W43" s="151">
        <v>7</v>
      </c>
      <c r="X43" s="151">
        <v>7</v>
      </c>
      <c r="Y43" s="152"/>
      <c r="Z43" s="151"/>
      <c r="AA43" s="151"/>
      <c r="AB43" s="151"/>
      <c r="AC43" s="152"/>
      <c r="AD43" s="71">
        <f>SUM(AE43:AG43)</f>
        <v>3</v>
      </c>
      <c r="AE43" s="163">
        <v>1.5</v>
      </c>
      <c r="AF43" s="89"/>
      <c r="AG43" s="91">
        <v>1.5</v>
      </c>
      <c r="AH43" s="71"/>
      <c r="AI43" s="163"/>
      <c r="AJ43" s="89"/>
      <c r="AK43" s="91"/>
    </row>
    <row r="44" spans="1:37" s="75" customFormat="1" ht="79.5" customHeight="1" thickBot="1">
      <c r="A44" s="299">
        <v>12</v>
      </c>
      <c r="B44" s="590" t="s">
        <v>141</v>
      </c>
      <c r="C44" s="591"/>
      <c r="D44" s="300">
        <v>13</v>
      </c>
      <c r="E44" s="464" t="s">
        <v>97</v>
      </c>
      <c r="F44" s="512"/>
      <c r="G44" s="512"/>
      <c r="H44" s="512"/>
      <c r="I44" s="512"/>
      <c r="J44" s="513"/>
      <c r="K44" s="301">
        <v>1</v>
      </c>
      <c r="L44" s="112">
        <f>K44*30</f>
        <v>30</v>
      </c>
      <c r="M44" s="113"/>
      <c r="N44" s="302"/>
      <c r="O44" s="302"/>
      <c r="P44" s="302"/>
      <c r="Q44" s="302"/>
      <c r="R44" s="303"/>
      <c r="S44" s="303"/>
      <c r="T44" s="127"/>
      <c r="U44" s="114">
        <f>L44-M44</f>
        <v>30</v>
      </c>
      <c r="V44" s="233"/>
      <c r="W44" s="234">
        <v>7</v>
      </c>
      <c r="X44" s="234"/>
      <c r="Y44" s="133"/>
      <c r="Z44" s="234">
        <v>7</v>
      </c>
      <c r="AA44" s="234"/>
      <c r="AB44" s="234"/>
      <c r="AC44" s="235"/>
      <c r="AD44" s="304"/>
      <c r="AE44" s="237"/>
      <c r="AF44" s="238"/>
      <c r="AG44" s="235"/>
      <c r="AH44" s="304"/>
      <c r="AI44" s="237"/>
      <c r="AJ44" s="238"/>
      <c r="AK44" s="235"/>
    </row>
    <row r="45" spans="1:37" s="75" customFormat="1" ht="79.5" customHeight="1" thickBot="1">
      <c r="A45" s="305"/>
      <c r="B45" s="451" t="s">
        <v>172</v>
      </c>
      <c r="C45" s="452"/>
      <c r="D45" s="453">
        <v>8</v>
      </c>
      <c r="E45" s="381"/>
      <c r="F45" s="382"/>
      <c r="G45" s="382"/>
      <c r="H45" s="382"/>
      <c r="I45" s="382"/>
      <c r="J45" s="383"/>
      <c r="K45" s="76"/>
      <c r="L45" s="203"/>
      <c r="M45" s="268"/>
      <c r="N45" s="79"/>
      <c r="O45" s="79"/>
      <c r="P45" s="79"/>
      <c r="Q45" s="79"/>
      <c r="R45" s="79"/>
      <c r="S45" s="79"/>
      <c r="T45" s="269"/>
      <c r="U45" s="270"/>
      <c r="V45" s="81"/>
      <c r="W45" s="84"/>
      <c r="X45" s="84"/>
      <c r="Y45" s="161"/>
      <c r="Z45" s="84"/>
      <c r="AA45" s="84"/>
      <c r="AB45" s="84"/>
      <c r="AC45" s="161"/>
      <c r="AD45" s="67"/>
      <c r="AE45" s="82"/>
      <c r="AF45" s="84"/>
      <c r="AG45" s="86"/>
      <c r="AH45" s="67"/>
      <c r="AI45" s="82"/>
      <c r="AJ45" s="84"/>
      <c r="AK45" s="86"/>
    </row>
    <row r="46" spans="1:37" s="75" customFormat="1" ht="79.5" customHeight="1" thickBot="1">
      <c r="A46" s="274">
        <v>13</v>
      </c>
      <c r="B46" s="542" t="s">
        <v>142</v>
      </c>
      <c r="C46" s="543"/>
      <c r="D46" s="306">
        <v>13</v>
      </c>
      <c r="E46" s="464" t="s">
        <v>97</v>
      </c>
      <c r="F46" s="512"/>
      <c r="G46" s="512"/>
      <c r="H46" s="512"/>
      <c r="I46" s="512"/>
      <c r="J46" s="513"/>
      <c r="K46" s="307">
        <v>2.5</v>
      </c>
      <c r="L46" s="276">
        <f>K46*30</f>
        <v>75</v>
      </c>
      <c r="M46" s="277">
        <f>N46+P46+R46</f>
        <v>45</v>
      </c>
      <c r="N46" s="308">
        <v>18</v>
      </c>
      <c r="O46" s="308">
        <v>14</v>
      </c>
      <c r="P46" s="308"/>
      <c r="Q46" s="308"/>
      <c r="R46" s="309">
        <v>27</v>
      </c>
      <c r="S46" s="309">
        <v>22</v>
      </c>
      <c r="T46" s="278">
        <f>M46-O46-Q46-S46</f>
        <v>9</v>
      </c>
      <c r="U46" s="279">
        <f>L46-M46</f>
        <v>30</v>
      </c>
      <c r="V46" s="297"/>
      <c r="W46" s="298">
        <v>8</v>
      </c>
      <c r="X46" s="298">
        <v>8</v>
      </c>
      <c r="Y46" s="153"/>
      <c r="Z46" s="298"/>
      <c r="AA46" s="298"/>
      <c r="AB46" s="298">
        <v>8</v>
      </c>
      <c r="AC46" s="285"/>
      <c r="AD46" s="310"/>
      <c r="AE46" s="283"/>
      <c r="AF46" s="284"/>
      <c r="AG46" s="153"/>
      <c r="AH46" s="282">
        <f>SUM(AI46:AK46)</f>
        <v>5</v>
      </c>
      <c r="AI46" s="283">
        <v>2</v>
      </c>
      <c r="AJ46" s="284"/>
      <c r="AK46" s="285">
        <v>3</v>
      </c>
    </row>
    <row r="47" spans="1:37" s="75" customFormat="1" ht="79.5" customHeight="1" thickBot="1">
      <c r="A47" s="305"/>
      <c r="B47" s="451" t="s">
        <v>173</v>
      </c>
      <c r="C47" s="452"/>
      <c r="D47" s="453">
        <v>8</v>
      </c>
      <c r="E47" s="381"/>
      <c r="F47" s="382"/>
      <c r="G47" s="382"/>
      <c r="H47" s="382"/>
      <c r="I47" s="382"/>
      <c r="J47" s="383"/>
      <c r="K47" s="76"/>
      <c r="L47" s="203"/>
      <c r="M47" s="268"/>
      <c r="N47" s="79"/>
      <c r="O47" s="79"/>
      <c r="P47" s="79"/>
      <c r="Q47" s="79"/>
      <c r="R47" s="79"/>
      <c r="S47" s="79"/>
      <c r="T47" s="269"/>
      <c r="U47" s="270"/>
      <c r="V47" s="81"/>
      <c r="W47" s="84"/>
      <c r="X47" s="84"/>
      <c r="Y47" s="161"/>
      <c r="Z47" s="84"/>
      <c r="AA47" s="84"/>
      <c r="AB47" s="84"/>
      <c r="AC47" s="161"/>
      <c r="AD47" s="67"/>
      <c r="AE47" s="82"/>
      <c r="AF47" s="84"/>
      <c r="AG47" s="86"/>
      <c r="AH47" s="67"/>
      <c r="AI47" s="82"/>
      <c r="AJ47" s="84"/>
      <c r="AK47" s="86"/>
    </row>
    <row r="48" spans="1:37" s="75" customFormat="1" ht="79.5" customHeight="1" thickBot="1">
      <c r="A48" s="155">
        <v>14</v>
      </c>
      <c r="B48" s="466" t="s">
        <v>174</v>
      </c>
      <c r="C48" s="467"/>
      <c r="D48" s="275">
        <v>13</v>
      </c>
      <c r="E48" s="503" t="s">
        <v>97</v>
      </c>
      <c r="F48" s="504"/>
      <c r="G48" s="504"/>
      <c r="H48" s="504"/>
      <c r="I48" s="504"/>
      <c r="J48" s="505"/>
      <c r="K48" s="98">
        <v>4</v>
      </c>
      <c r="L48" s="311">
        <f>K48*30</f>
        <v>120</v>
      </c>
      <c r="M48" s="312">
        <f>N48+P48+R48</f>
        <v>54</v>
      </c>
      <c r="N48" s="101">
        <v>18</v>
      </c>
      <c r="O48" s="101">
        <v>14</v>
      </c>
      <c r="P48" s="101"/>
      <c r="Q48" s="101"/>
      <c r="R48" s="102">
        <v>36</v>
      </c>
      <c r="S48" s="102">
        <v>32</v>
      </c>
      <c r="T48" s="296">
        <f>M48-O48-Q48-S48</f>
        <v>8</v>
      </c>
      <c r="U48" s="313">
        <f>L48-M48</f>
        <v>66</v>
      </c>
      <c r="V48" s="104">
        <v>8</v>
      </c>
      <c r="W48" s="93"/>
      <c r="X48" s="93">
        <v>8</v>
      </c>
      <c r="Y48" s="94"/>
      <c r="Z48" s="93"/>
      <c r="AA48" s="93"/>
      <c r="AB48" s="93">
        <v>8</v>
      </c>
      <c r="AC48" s="105"/>
      <c r="AD48" s="106"/>
      <c r="AE48" s="280"/>
      <c r="AF48" s="281"/>
      <c r="AG48" s="94"/>
      <c r="AH48" s="314">
        <f>SUM(AI48:AK48)</f>
        <v>5</v>
      </c>
      <c r="AI48" s="280">
        <v>2</v>
      </c>
      <c r="AJ48" s="281"/>
      <c r="AK48" s="105">
        <v>3</v>
      </c>
    </row>
    <row r="49" spans="1:37" s="75" customFormat="1" ht="36" thickBot="1">
      <c r="A49" s="498" t="s">
        <v>60</v>
      </c>
      <c r="B49" s="540"/>
      <c r="C49" s="540"/>
      <c r="D49" s="540"/>
      <c r="E49" s="499"/>
      <c r="F49" s="499"/>
      <c r="G49" s="499"/>
      <c r="H49" s="499"/>
      <c r="I49" s="499"/>
      <c r="J49" s="499"/>
      <c r="K49" s="160">
        <f>SUM(K43:K48)</f>
        <v>12</v>
      </c>
      <c r="L49" s="77">
        <f>SUM(L43:L48)</f>
        <v>360</v>
      </c>
      <c r="M49" s="160">
        <f>SUM(M43:M48)</f>
        <v>153</v>
      </c>
      <c r="N49" s="79">
        <f>SUM(N43:N48)</f>
        <v>63</v>
      </c>
      <c r="O49" s="79">
        <f>SUM(O43:O48)</f>
        <v>50</v>
      </c>
      <c r="P49" s="79"/>
      <c r="Q49" s="79"/>
      <c r="R49" s="79">
        <f>SUM(R43:R48)</f>
        <v>90</v>
      </c>
      <c r="S49" s="79">
        <f>SUM(S43:S48)</f>
        <v>76</v>
      </c>
      <c r="T49" s="79">
        <f>SUM(T43:T48)</f>
        <v>27</v>
      </c>
      <c r="U49" s="80">
        <f>SUM(U43:U48)</f>
        <v>207</v>
      </c>
      <c r="V49" s="82">
        <f>COUNTA(V43:V48)</f>
        <v>1</v>
      </c>
      <c r="W49" s="82">
        <f>COUNTA(W43:W48)</f>
        <v>3</v>
      </c>
      <c r="X49" s="82">
        <f>COUNTA(X43:X48)</f>
        <v>3</v>
      </c>
      <c r="Y49" s="82"/>
      <c r="Z49" s="82">
        <f>COUNTA(Z43:Z48)</f>
        <v>1</v>
      </c>
      <c r="AA49" s="82"/>
      <c r="AB49" s="82">
        <f>COUNTA(AB43:AB48)</f>
        <v>2</v>
      </c>
      <c r="AC49" s="82"/>
      <c r="AD49" s="67">
        <f>SUM(AD43:AD48)</f>
        <v>3</v>
      </c>
      <c r="AE49" s="82">
        <f>SUM(AE43:AE48)</f>
        <v>1.5</v>
      </c>
      <c r="AF49" s="84"/>
      <c r="AG49" s="86">
        <f>SUM(AG43:AG48)</f>
        <v>1.5</v>
      </c>
      <c r="AH49" s="67">
        <f>SUM(AH43:AH48)</f>
        <v>10</v>
      </c>
      <c r="AI49" s="82">
        <f>SUM(AI43:AI48)</f>
        <v>4</v>
      </c>
      <c r="AJ49" s="84"/>
      <c r="AK49" s="86">
        <f>SUM(AK43:AK48)</f>
        <v>6</v>
      </c>
    </row>
    <row r="50" spans="1:37" s="75" customFormat="1" ht="36" thickBot="1">
      <c r="A50" s="468" t="s">
        <v>65</v>
      </c>
      <c r="B50" s="469"/>
      <c r="C50" s="469"/>
      <c r="D50" s="469"/>
      <c r="E50" s="469"/>
      <c r="F50" s="469"/>
      <c r="G50" s="469"/>
      <c r="H50" s="469"/>
      <c r="I50" s="469"/>
      <c r="J50" s="469"/>
      <c r="K50" s="143">
        <f aca="true" t="shared" si="6" ref="K50:X50">K49+K40</f>
        <v>26.5</v>
      </c>
      <c r="L50" s="144">
        <f t="shared" si="6"/>
        <v>795</v>
      </c>
      <c r="M50" s="145">
        <f t="shared" si="6"/>
        <v>369</v>
      </c>
      <c r="N50" s="146">
        <f t="shared" si="6"/>
        <v>162</v>
      </c>
      <c r="O50" s="146">
        <f t="shared" si="6"/>
        <v>136</v>
      </c>
      <c r="P50" s="146">
        <f t="shared" si="6"/>
        <v>36</v>
      </c>
      <c r="Q50" s="146">
        <f t="shared" si="6"/>
        <v>28</v>
      </c>
      <c r="R50" s="146">
        <f t="shared" si="6"/>
        <v>171</v>
      </c>
      <c r="S50" s="146">
        <f t="shared" si="6"/>
        <v>126</v>
      </c>
      <c r="T50" s="146">
        <f t="shared" si="6"/>
        <v>79</v>
      </c>
      <c r="U50" s="147">
        <f t="shared" si="6"/>
        <v>426</v>
      </c>
      <c r="V50" s="143">
        <f t="shared" si="6"/>
        <v>3</v>
      </c>
      <c r="W50" s="146">
        <f t="shared" si="6"/>
        <v>4</v>
      </c>
      <c r="X50" s="146">
        <f t="shared" si="6"/>
        <v>6</v>
      </c>
      <c r="Y50" s="148"/>
      <c r="Z50" s="146">
        <f>Z49+Z40</f>
        <v>1</v>
      </c>
      <c r="AA50" s="146">
        <f>AA49+AA40</f>
        <v>2</v>
      </c>
      <c r="AB50" s="146">
        <f>AB49+AB40</f>
        <v>3</v>
      </c>
      <c r="AC50" s="144"/>
      <c r="AD50" s="147">
        <f aca="true" t="shared" si="7" ref="AD50:AK50">AD49+AD40</f>
        <v>8</v>
      </c>
      <c r="AE50" s="145">
        <f t="shared" si="7"/>
        <v>3.5</v>
      </c>
      <c r="AF50" s="146">
        <f t="shared" si="7"/>
        <v>1</v>
      </c>
      <c r="AG50" s="144">
        <f t="shared" si="7"/>
        <v>3.5</v>
      </c>
      <c r="AH50" s="147">
        <f t="shared" si="7"/>
        <v>24</v>
      </c>
      <c r="AI50" s="145">
        <f t="shared" si="7"/>
        <v>11</v>
      </c>
      <c r="AJ50" s="146">
        <f t="shared" si="7"/>
        <v>2</v>
      </c>
      <c r="AK50" s="144">
        <f t="shared" si="7"/>
        <v>11</v>
      </c>
    </row>
    <row r="51" spans="1:37" s="75" customFormat="1" ht="36" thickBot="1">
      <c r="A51" s="481" t="s">
        <v>126</v>
      </c>
      <c r="B51" s="482"/>
      <c r="C51" s="482"/>
      <c r="D51" s="482"/>
      <c r="E51" s="482"/>
      <c r="F51" s="482"/>
      <c r="G51" s="482"/>
      <c r="H51" s="482"/>
      <c r="I51" s="482"/>
      <c r="J51" s="482"/>
      <c r="K51" s="143">
        <f aca="true" t="shared" si="8" ref="K51:X51">K50+K34</f>
        <v>55</v>
      </c>
      <c r="L51" s="144">
        <f t="shared" si="8"/>
        <v>1650</v>
      </c>
      <c r="M51" s="145">
        <f t="shared" si="8"/>
        <v>666</v>
      </c>
      <c r="N51" s="146">
        <f t="shared" si="8"/>
        <v>288</v>
      </c>
      <c r="O51" s="146">
        <f t="shared" si="8"/>
        <v>182</v>
      </c>
      <c r="P51" s="146">
        <f t="shared" si="8"/>
        <v>136</v>
      </c>
      <c r="Q51" s="146">
        <f t="shared" si="8"/>
        <v>28</v>
      </c>
      <c r="R51" s="146">
        <f t="shared" si="8"/>
        <v>242</v>
      </c>
      <c r="S51" s="146">
        <f t="shared" si="8"/>
        <v>182</v>
      </c>
      <c r="T51" s="146">
        <f t="shared" si="8"/>
        <v>94</v>
      </c>
      <c r="U51" s="147">
        <f t="shared" si="8"/>
        <v>984</v>
      </c>
      <c r="V51" s="143">
        <f t="shared" si="8"/>
        <v>5</v>
      </c>
      <c r="W51" s="146">
        <f t="shared" si="8"/>
        <v>8</v>
      </c>
      <c r="X51" s="146">
        <f t="shared" si="8"/>
        <v>10</v>
      </c>
      <c r="Y51" s="148"/>
      <c r="Z51" s="146">
        <f>Z50+Z34</f>
        <v>1</v>
      </c>
      <c r="AA51" s="146">
        <f>AA50+AA34</f>
        <v>4</v>
      </c>
      <c r="AB51" s="146">
        <f>AB50+AB34</f>
        <v>4</v>
      </c>
      <c r="AC51" s="144"/>
      <c r="AD51" s="147">
        <f aca="true" t="shared" si="9" ref="AD51:AK51">AD50+AD34</f>
        <v>24.5</v>
      </c>
      <c r="AE51" s="145">
        <f t="shared" si="9"/>
        <v>10.5</v>
      </c>
      <c r="AF51" s="146">
        <f t="shared" si="9"/>
        <v>4.5</v>
      </c>
      <c r="AG51" s="144">
        <f t="shared" si="9"/>
        <v>9.5</v>
      </c>
      <c r="AH51" s="147">
        <f t="shared" si="9"/>
        <v>24</v>
      </c>
      <c r="AI51" s="145">
        <f t="shared" si="9"/>
        <v>11</v>
      </c>
      <c r="AJ51" s="146">
        <f t="shared" si="9"/>
        <v>2</v>
      </c>
      <c r="AK51" s="144">
        <f t="shared" si="9"/>
        <v>11</v>
      </c>
    </row>
    <row r="52" spans="1:37" s="75" customFormat="1" ht="45.75" customHeight="1">
      <c r="A52" s="395"/>
      <c r="B52" s="168"/>
      <c r="C52" s="397"/>
      <c r="D52" s="397"/>
      <c r="E52" s="169"/>
      <c r="F52" s="169"/>
      <c r="G52" s="170"/>
      <c r="H52" s="170"/>
      <c r="I52" s="171"/>
      <c r="J52" s="398" t="s">
        <v>26</v>
      </c>
      <c r="K52" s="473" t="s">
        <v>27</v>
      </c>
      <c r="L52" s="474"/>
      <c r="M52" s="474"/>
      <c r="N52" s="474"/>
      <c r="O52" s="474"/>
      <c r="P52" s="474"/>
      <c r="Q52" s="474"/>
      <c r="R52" s="474"/>
      <c r="S52" s="474"/>
      <c r="T52" s="474"/>
      <c r="U52" s="475"/>
      <c r="V52" s="172">
        <f>V51</f>
        <v>5</v>
      </c>
      <c r="W52" s="173"/>
      <c r="X52" s="173"/>
      <c r="Y52" s="174"/>
      <c r="Z52" s="173"/>
      <c r="AA52" s="173"/>
      <c r="AB52" s="173"/>
      <c r="AC52" s="175"/>
      <c r="AD52" s="176">
        <v>3</v>
      </c>
      <c r="AE52" s="173"/>
      <c r="AF52" s="173"/>
      <c r="AG52" s="174"/>
      <c r="AH52" s="177">
        <v>2</v>
      </c>
      <c r="AI52" s="178"/>
      <c r="AJ52" s="178"/>
      <c r="AK52" s="179"/>
    </row>
    <row r="53" spans="1:37" s="75" customFormat="1" ht="45.75" customHeight="1">
      <c r="A53" s="396"/>
      <c r="B53" s="168"/>
      <c r="C53" s="485"/>
      <c r="D53" s="485"/>
      <c r="E53" s="169"/>
      <c r="F53" s="169"/>
      <c r="G53" s="170"/>
      <c r="H53" s="170"/>
      <c r="I53" s="170"/>
      <c r="J53" s="399"/>
      <c r="K53" s="421" t="s">
        <v>28</v>
      </c>
      <c r="L53" s="422"/>
      <c r="M53" s="422"/>
      <c r="N53" s="422"/>
      <c r="O53" s="422"/>
      <c r="P53" s="422"/>
      <c r="Q53" s="422"/>
      <c r="R53" s="422"/>
      <c r="S53" s="422"/>
      <c r="T53" s="422"/>
      <c r="U53" s="423"/>
      <c r="V53" s="180"/>
      <c r="W53" s="181">
        <f>W51</f>
        <v>8</v>
      </c>
      <c r="X53" s="181"/>
      <c r="Y53" s="182"/>
      <c r="Z53" s="181"/>
      <c r="AA53" s="181"/>
      <c r="AB53" s="181"/>
      <c r="AC53" s="183"/>
      <c r="AD53" s="184"/>
      <c r="AE53" s="181">
        <v>5</v>
      </c>
      <c r="AF53" s="181"/>
      <c r="AG53" s="182"/>
      <c r="AH53" s="185"/>
      <c r="AI53" s="186">
        <v>3</v>
      </c>
      <c r="AJ53" s="186"/>
      <c r="AK53" s="187"/>
    </row>
    <row r="54" spans="1:37" s="75" customFormat="1" ht="45.75" customHeight="1">
      <c r="A54" s="396"/>
      <c r="B54" s="188" t="s">
        <v>30</v>
      </c>
      <c r="C54" s="189"/>
      <c r="D54" s="189"/>
      <c r="E54" s="169"/>
      <c r="F54" s="169"/>
      <c r="G54" s="170"/>
      <c r="H54" s="170"/>
      <c r="I54" s="170"/>
      <c r="J54" s="399"/>
      <c r="K54" s="476" t="s">
        <v>29</v>
      </c>
      <c r="L54" s="477"/>
      <c r="M54" s="477"/>
      <c r="N54" s="477"/>
      <c r="O54" s="477"/>
      <c r="P54" s="477"/>
      <c r="Q54" s="477"/>
      <c r="R54" s="477"/>
      <c r="S54" s="477"/>
      <c r="T54" s="477"/>
      <c r="U54" s="478"/>
      <c r="V54" s="180"/>
      <c r="W54" s="181"/>
      <c r="X54" s="181">
        <f>X51</f>
        <v>10</v>
      </c>
      <c r="Y54" s="182"/>
      <c r="Z54" s="181"/>
      <c r="AA54" s="181"/>
      <c r="AB54" s="181"/>
      <c r="AC54" s="183"/>
      <c r="AD54" s="184"/>
      <c r="AE54" s="181"/>
      <c r="AF54" s="181">
        <v>6</v>
      </c>
      <c r="AG54" s="182"/>
      <c r="AH54" s="185"/>
      <c r="AI54" s="186"/>
      <c r="AJ54" s="186">
        <v>4</v>
      </c>
      <c r="AK54" s="187"/>
    </row>
    <row r="55" spans="1:37" s="75" customFormat="1" ht="45.75" customHeight="1">
      <c r="A55" s="396"/>
      <c r="B55" s="190" t="s">
        <v>129</v>
      </c>
      <c r="C55" s="190"/>
      <c r="D55" s="189"/>
      <c r="E55" s="169"/>
      <c r="F55" s="169"/>
      <c r="G55" s="170"/>
      <c r="H55" s="170"/>
      <c r="I55" s="170"/>
      <c r="J55" s="399"/>
      <c r="K55" s="421" t="s">
        <v>127</v>
      </c>
      <c r="L55" s="422"/>
      <c r="M55" s="422"/>
      <c r="N55" s="422"/>
      <c r="O55" s="422"/>
      <c r="P55" s="422"/>
      <c r="Q55" s="422"/>
      <c r="R55" s="422"/>
      <c r="S55" s="422"/>
      <c r="T55" s="422"/>
      <c r="U55" s="423"/>
      <c r="V55" s="180"/>
      <c r="W55" s="181"/>
      <c r="X55" s="181"/>
      <c r="Y55" s="182"/>
      <c r="Z55" s="181"/>
      <c r="AA55" s="181"/>
      <c r="AB55" s="181"/>
      <c r="AC55" s="183"/>
      <c r="AD55" s="184"/>
      <c r="AE55" s="181"/>
      <c r="AF55" s="181"/>
      <c r="AG55" s="182"/>
      <c r="AH55" s="185"/>
      <c r="AI55" s="186"/>
      <c r="AJ55" s="186"/>
      <c r="AK55" s="187"/>
    </row>
    <row r="56" spans="1:37" s="75" customFormat="1" ht="45.75" customHeight="1">
      <c r="A56" s="396"/>
      <c r="B56" s="190" t="s">
        <v>130</v>
      </c>
      <c r="C56" s="190"/>
      <c r="D56" s="189"/>
      <c r="E56" s="169"/>
      <c r="F56" s="169"/>
      <c r="G56" s="191"/>
      <c r="H56" s="191"/>
      <c r="I56" s="191"/>
      <c r="J56" s="399"/>
      <c r="K56" s="421" t="s">
        <v>31</v>
      </c>
      <c r="L56" s="422"/>
      <c r="M56" s="422"/>
      <c r="N56" s="422"/>
      <c r="O56" s="422"/>
      <c r="P56" s="422"/>
      <c r="Q56" s="422"/>
      <c r="R56" s="422"/>
      <c r="S56" s="422"/>
      <c r="T56" s="422"/>
      <c r="U56" s="423"/>
      <c r="V56" s="180"/>
      <c r="W56" s="181"/>
      <c r="X56" s="181"/>
      <c r="Y56" s="182"/>
      <c r="Z56" s="181">
        <f>Z51</f>
        <v>1</v>
      </c>
      <c r="AA56" s="181"/>
      <c r="AB56" s="181"/>
      <c r="AC56" s="183"/>
      <c r="AD56" s="184">
        <v>1</v>
      </c>
      <c r="AE56" s="181"/>
      <c r="AF56" s="181"/>
      <c r="AG56" s="182"/>
      <c r="AH56" s="185"/>
      <c r="AI56" s="186"/>
      <c r="AJ56" s="186"/>
      <c r="AK56" s="187"/>
    </row>
    <row r="57" spans="1:37" s="75" customFormat="1" ht="45.75" customHeight="1">
      <c r="A57" s="396"/>
      <c r="B57" s="190" t="s">
        <v>131</v>
      </c>
      <c r="C57" s="189"/>
      <c r="D57" s="189"/>
      <c r="E57" s="169"/>
      <c r="F57" s="169"/>
      <c r="G57" s="170"/>
      <c r="H57" s="170"/>
      <c r="I57" s="170"/>
      <c r="J57" s="399"/>
      <c r="K57" s="421" t="s">
        <v>20</v>
      </c>
      <c r="L57" s="422"/>
      <c r="M57" s="422"/>
      <c r="N57" s="422"/>
      <c r="O57" s="422"/>
      <c r="P57" s="422"/>
      <c r="Q57" s="422"/>
      <c r="R57" s="422"/>
      <c r="S57" s="422"/>
      <c r="T57" s="422"/>
      <c r="U57" s="423"/>
      <c r="V57" s="180"/>
      <c r="W57" s="181"/>
      <c r="X57" s="181"/>
      <c r="Y57" s="182"/>
      <c r="Z57" s="181"/>
      <c r="AA57" s="181">
        <f>AA51</f>
        <v>4</v>
      </c>
      <c r="AB57" s="181"/>
      <c r="AC57" s="183"/>
      <c r="AD57" s="184"/>
      <c r="AE57" s="181">
        <v>2</v>
      </c>
      <c r="AF57" s="181"/>
      <c r="AG57" s="182"/>
      <c r="AH57" s="185"/>
      <c r="AI57" s="186">
        <v>2</v>
      </c>
      <c r="AJ57" s="186"/>
      <c r="AK57" s="187"/>
    </row>
    <row r="58" spans="1:37" s="75" customFormat="1" ht="45.75" customHeight="1">
      <c r="A58" s="396"/>
      <c r="B58" s="190" t="s">
        <v>132</v>
      </c>
      <c r="C58" s="190"/>
      <c r="D58" s="190"/>
      <c r="E58" s="169"/>
      <c r="F58" s="169"/>
      <c r="G58" s="170"/>
      <c r="H58" s="170"/>
      <c r="I58" s="170"/>
      <c r="J58" s="399"/>
      <c r="K58" s="421" t="s">
        <v>21</v>
      </c>
      <c r="L58" s="422"/>
      <c r="M58" s="422"/>
      <c r="N58" s="422"/>
      <c r="O58" s="422"/>
      <c r="P58" s="422"/>
      <c r="Q58" s="422"/>
      <c r="R58" s="422"/>
      <c r="S58" s="422"/>
      <c r="T58" s="422"/>
      <c r="U58" s="423"/>
      <c r="V58" s="180"/>
      <c r="W58" s="181"/>
      <c r="X58" s="181"/>
      <c r="Y58" s="182"/>
      <c r="Z58" s="181"/>
      <c r="AA58" s="181"/>
      <c r="AB58" s="181">
        <f>AB51</f>
        <v>4</v>
      </c>
      <c r="AC58" s="183"/>
      <c r="AD58" s="184"/>
      <c r="AE58" s="181"/>
      <c r="AF58" s="181">
        <v>2</v>
      </c>
      <c r="AG58" s="182"/>
      <c r="AH58" s="185"/>
      <c r="AI58" s="186"/>
      <c r="AJ58" s="186">
        <v>2</v>
      </c>
      <c r="AK58" s="187"/>
    </row>
    <row r="59" spans="1:37" s="75" customFormat="1" ht="45.75" customHeight="1" thickBot="1">
      <c r="A59" s="396"/>
      <c r="G59" s="170"/>
      <c r="H59" s="170"/>
      <c r="I59" s="170"/>
      <c r="J59" s="400"/>
      <c r="K59" s="470" t="s">
        <v>32</v>
      </c>
      <c r="L59" s="471"/>
      <c r="M59" s="471"/>
      <c r="N59" s="471"/>
      <c r="O59" s="471"/>
      <c r="P59" s="471"/>
      <c r="Q59" s="471"/>
      <c r="R59" s="471"/>
      <c r="S59" s="471"/>
      <c r="T59" s="471"/>
      <c r="U59" s="472"/>
      <c r="V59" s="192"/>
      <c r="W59" s="193"/>
      <c r="X59" s="193"/>
      <c r="Y59" s="194"/>
      <c r="Z59" s="193"/>
      <c r="AA59" s="193"/>
      <c r="AB59" s="193"/>
      <c r="AC59" s="195"/>
      <c r="AD59" s="196"/>
      <c r="AE59" s="193"/>
      <c r="AF59" s="193"/>
      <c r="AG59" s="194"/>
      <c r="AH59" s="197"/>
      <c r="AI59" s="198"/>
      <c r="AJ59" s="198"/>
      <c r="AK59" s="199"/>
    </row>
    <row r="60" spans="5:21" s="75" customFormat="1" ht="18" customHeight="1" thickBot="1">
      <c r="E60" s="200"/>
      <c r="F60" s="200"/>
      <c r="G60" s="200"/>
      <c r="H60" s="200"/>
      <c r="I60" s="200"/>
      <c r="J60" s="200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</row>
    <row r="61" spans="1:37" s="75" customFormat="1" ht="35.25" thickBot="1">
      <c r="A61" s="202">
        <v>1</v>
      </c>
      <c r="B61" s="384" t="s">
        <v>34</v>
      </c>
      <c r="C61" s="385"/>
      <c r="D61" s="385"/>
      <c r="E61" s="385"/>
      <c r="F61" s="385"/>
      <c r="G61" s="385"/>
      <c r="H61" s="385"/>
      <c r="I61" s="385"/>
      <c r="J61" s="386"/>
      <c r="K61" s="76">
        <v>22.5</v>
      </c>
      <c r="L61" s="203">
        <f>K61*30</f>
        <v>675</v>
      </c>
      <c r="M61" s="378" t="s">
        <v>35</v>
      </c>
      <c r="N61" s="379"/>
      <c r="O61" s="379"/>
      <c r="P61" s="379"/>
      <c r="Q61" s="379"/>
      <c r="R61" s="379"/>
      <c r="S61" s="379"/>
      <c r="T61" s="379"/>
      <c r="U61" s="379"/>
      <c r="V61" s="379"/>
      <c r="W61" s="379"/>
      <c r="X61" s="379"/>
      <c r="Y61" s="379"/>
      <c r="Z61" s="379"/>
      <c r="AA61" s="379"/>
      <c r="AB61" s="379"/>
      <c r="AC61" s="379"/>
      <c r="AD61" s="379"/>
      <c r="AE61" s="379"/>
      <c r="AF61" s="379"/>
      <c r="AG61" s="379"/>
      <c r="AH61" s="379"/>
      <c r="AI61" s="379"/>
      <c r="AJ61" s="379"/>
      <c r="AK61" s="380"/>
    </row>
    <row r="62" spans="1:37" s="219" customFormat="1" ht="60" customHeight="1" thickBot="1">
      <c r="A62" s="240"/>
      <c r="B62" s="550" t="s">
        <v>143</v>
      </c>
      <c r="C62" s="550"/>
      <c r="D62" s="550"/>
      <c r="E62" s="550"/>
      <c r="F62" s="550"/>
      <c r="G62" s="550"/>
      <c r="H62" s="550"/>
      <c r="I62" s="550"/>
      <c r="J62" s="550"/>
      <c r="K62" s="240"/>
      <c r="M62" s="570" t="s">
        <v>75</v>
      </c>
      <c r="N62" s="570"/>
      <c r="O62" s="570"/>
      <c r="P62" s="570"/>
      <c r="Q62" s="570"/>
      <c r="R62" s="570"/>
      <c r="S62" s="570"/>
      <c r="T62" s="570"/>
      <c r="U62" s="570"/>
      <c r="V62" s="570"/>
      <c r="W62" s="570"/>
      <c r="X62" s="570"/>
      <c r="Y62" s="570"/>
      <c r="Z62" s="570"/>
      <c r="AA62" s="570"/>
      <c r="AB62" s="570"/>
      <c r="AC62" s="570"/>
      <c r="AD62" s="570"/>
      <c r="AE62" s="570"/>
      <c r="AF62" s="570"/>
      <c r="AG62" s="570"/>
      <c r="AH62" s="570"/>
      <c r="AI62" s="570"/>
      <c r="AJ62" s="570"/>
      <c r="AK62" s="570"/>
    </row>
    <row r="63" spans="1:37" s="75" customFormat="1" ht="36" customHeight="1">
      <c r="A63" s="554" t="s">
        <v>83</v>
      </c>
      <c r="B63" s="555"/>
      <c r="C63" s="560" t="s">
        <v>84</v>
      </c>
      <c r="D63" s="571" t="s">
        <v>85</v>
      </c>
      <c r="E63" s="431"/>
      <c r="F63" s="431"/>
      <c r="G63" s="572"/>
      <c r="H63" s="578" t="s">
        <v>144</v>
      </c>
      <c r="I63" s="579"/>
      <c r="J63" s="582" t="s">
        <v>86</v>
      </c>
      <c r="K63" s="583"/>
      <c r="M63" s="241" t="s">
        <v>77</v>
      </c>
      <c r="N63" s="544" t="s">
        <v>78</v>
      </c>
      <c r="O63" s="545"/>
      <c r="P63" s="545"/>
      <c r="Q63" s="545"/>
      <c r="R63" s="545"/>
      <c r="S63" s="592"/>
      <c r="T63" s="544" t="s">
        <v>79</v>
      </c>
      <c r="U63" s="545"/>
      <c r="V63" s="545"/>
      <c r="W63" s="545"/>
      <c r="X63" s="545"/>
      <c r="Y63" s="545"/>
      <c r="Z63" s="567" t="s">
        <v>80</v>
      </c>
      <c r="AA63" s="567"/>
      <c r="AB63" s="567"/>
      <c r="AC63" s="567"/>
      <c r="AD63" s="567"/>
      <c r="AE63" s="567"/>
      <c r="AF63" s="567"/>
      <c r="AG63" s="544" t="s">
        <v>81</v>
      </c>
      <c r="AH63" s="545"/>
      <c r="AI63" s="545"/>
      <c r="AJ63" s="545"/>
      <c r="AK63" s="546"/>
    </row>
    <row r="64" spans="1:37" s="75" customFormat="1" ht="36" customHeight="1" thickBot="1">
      <c r="A64" s="556"/>
      <c r="B64" s="557"/>
      <c r="C64" s="561"/>
      <c r="D64" s="573"/>
      <c r="E64" s="432"/>
      <c r="F64" s="432"/>
      <c r="G64" s="574"/>
      <c r="H64" s="580"/>
      <c r="I64" s="581"/>
      <c r="J64" s="584"/>
      <c r="K64" s="585"/>
      <c r="M64" s="315">
        <v>1</v>
      </c>
      <c r="N64" s="586" t="s">
        <v>145</v>
      </c>
      <c r="O64" s="587"/>
      <c r="P64" s="587"/>
      <c r="Q64" s="587"/>
      <c r="R64" s="587"/>
      <c r="S64" s="588"/>
      <c r="T64" s="562" t="s">
        <v>146</v>
      </c>
      <c r="U64" s="552"/>
      <c r="V64" s="552"/>
      <c r="W64" s="552"/>
      <c r="X64" s="552"/>
      <c r="Y64" s="552"/>
      <c r="Z64" s="568">
        <v>5</v>
      </c>
      <c r="AA64" s="569"/>
      <c r="AB64" s="569"/>
      <c r="AC64" s="569"/>
      <c r="AD64" s="569"/>
      <c r="AE64" s="569"/>
      <c r="AF64" s="569"/>
      <c r="AG64" s="551">
        <v>8</v>
      </c>
      <c r="AH64" s="552"/>
      <c r="AI64" s="552"/>
      <c r="AJ64" s="552"/>
      <c r="AK64" s="553"/>
    </row>
    <row r="65" spans="1:20" s="75" customFormat="1" ht="28.5" customHeight="1" thickBot="1">
      <c r="A65" s="558"/>
      <c r="B65" s="559"/>
      <c r="C65" s="561"/>
      <c r="D65" s="575"/>
      <c r="E65" s="576"/>
      <c r="F65" s="576"/>
      <c r="G65" s="577"/>
      <c r="H65" s="242" t="s">
        <v>87</v>
      </c>
      <c r="I65" s="243" t="s">
        <v>88</v>
      </c>
      <c r="J65" s="242" t="s">
        <v>87</v>
      </c>
      <c r="K65" s="244" t="s">
        <v>88</v>
      </c>
      <c r="T65" s="75">
        <v>7</v>
      </c>
    </row>
    <row r="66" spans="1:11" s="75" customFormat="1" ht="61.5" customHeight="1" thickBot="1">
      <c r="A66" s="529" t="s">
        <v>89</v>
      </c>
      <c r="B66" s="530"/>
      <c r="C66" s="245">
        <v>18</v>
      </c>
      <c r="D66" s="525" t="s">
        <v>97</v>
      </c>
      <c r="E66" s="526"/>
      <c r="F66" s="526"/>
      <c r="G66" s="526"/>
      <c r="H66" s="246">
        <v>13</v>
      </c>
      <c r="I66" s="247">
        <v>0</v>
      </c>
      <c r="J66" s="248">
        <f aca="true" t="shared" si="10" ref="J66:K70">$C66*H66</f>
        <v>234</v>
      </c>
      <c r="K66" s="247">
        <f t="shared" si="10"/>
        <v>0</v>
      </c>
    </row>
    <row r="67" spans="1:37" s="75" customFormat="1" ht="61.5" customHeight="1" thickBot="1">
      <c r="A67" s="554" t="s">
        <v>90</v>
      </c>
      <c r="B67" s="555"/>
      <c r="C67" s="249">
        <v>1</v>
      </c>
      <c r="D67" s="525" t="s">
        <v>97</v>
      </c>
      <c r="E67" s="526"/>
      <c r="F67" s="526"/>
      <c r="G67" s="526"/>
      <c r="H67" s="246">
        <v>13</v>
      </c>
      <c r="I67" s="247">
        <v>0</v>
      </c>
      <c r="J67" s="248">
        <f t="shared" si="10"/>
        <v>13</v>
      </c>
      <c r="K67" s="247">
        <f t="shared" si="10"/>
        <v>0</v>
      </c>
      <c r="M67" s="563" t="s">
        <v>76</v>
      </c>
      <c r="N67" s="563"/>
      <c r="O67" s="563"/>
      <c r="P67" s="563"/>
      <c r="Q67" s="563"/>
      <c r="R67" s="563"/>
      <c r="S67" s="563"/>
      <c r="T67" s="563"/>
      <c r="U67" s="563"/>
      <c r="V67" s="563"/>
      <c r="W67" s="563"/>
      <c r="X67" s="563"/>
      <c r="Y67" s="563"/>
      <c r="Z67" s="563"/>
      <c r="AA67" s="563"/>
      <c r="AB67" s="563"/>
      <c r="AC67" s="563"/>
      <c r="AD67" s="563"/>
      <c r="AE67" s="563"/>
      <c r="AF67" s="563"/>
      <c r="AG67" s="563"/>
      <c r="AH67" s="563"/>
      <c r="AI67" s="563"/>
      <c r="AJ67" s="563"/>
      <c r="AK67" s="563"/>
    </row>
    <row r="68" spans="1:37" s="75" customFormat="1" ht="39.75" customHeight="1" thickBot="1">
      <c r="A68" s="556"/>
      <c r="B68" s="557"/>
      <c r="C68" s="249">
        <v>1</v>
      </c>
      <c r="D68" s="525" t="s">
        <v>70</v>
      </c>
      <c r="E68" s="526"/>
      <c r="F68" s="526"/>
      <c r="G68" s="526"/>
      <c r="H68" s="246">
        <v>13</v>
      </c>
      <c r="I68" s="247">
        <v>0</v>
      </c>
      <c r="J68" s="248">
        <f t="shared" si="10"/>
        <v>13</v>
      </c>
      <c r="K68" s="247">
        <f t="shared" si="10"/>
        <v>0</v>
      </c>
      <c r="M68" s="250" t="s">
        <v>77</v>
      </c>
      <c r="N68" s="514" t="s">
        <v>147</v>
      </c>
      <c r="O68" s="515"/>
      <c r="P68" s="515"/>
      <c r="Q68" s="515"/>
      <c r="R68" s="515"/>
      <c r="S68" s="515"/>
      <c r="T68" s="515"/>
      <c r="U68" s="515"/>
      <c r="V68" s="515"/>
      <c r="W68" s="515"/>
      <c r="X68" s="515"/>
      <c r="Y68" s="515"/>
      <c r="Z68" s="515"/>
      <c r="AA68" s="516"/>
      <c r="AB68" s="517" t="s">
        <v>79</v>
      </c>
      <c r="AC68" s="518"/>
      <c r="AD68" s="518"/>
      <c r="AE68" s="518"/>
      <c r="AF68" s="518"/>
      <c r="AG68" s="518"/>
      <c r="AH68" s="518"/>
      <c r="AI68" s="518"/>
      <c r="AJ68" s="518"/>
      <c r="AK68" s="519"/>
    </row>
    <row r="69" spans="1:37" s="75" customFormat="1" ht="61.5" customHeight="1" thickBot="1">
      <c r="A69" s="558"/>
      <c r="B69" s="559"/>
      <c r="C69" s="249">
        <v>1</v>
      </c>
      <c r="D69" s="520" t="s">
        <v>68</v>
      </c>
      <c r="E69" s="521"/>
      <c r="F69" s="521"/>
      <c r="G69" s="521"/>
      <c r="H69" s="246">
        <v>13</v>
      </c>
      <c r="I69" s="247">
        <v>0</v>
      </c>
      <c r="J69" s="248">
        <f t="shared" si="10"/>
        <v>13</v>
      </c>
      <c r="K69" s="247">
        <f t="shared" si="10"/>
        <v>0</v>
      </c>
      <c r="M69" s="251">
        <v>1</v>
      </c>
      <c r="N69" s="522" t="s">
        <v>82</v>
      </c>
      <c r="O69" s="523"/>
      <c r="P69" s="523"/>
      <c r="Q69" s="523"/>
      <c r="R69" s="523"/>
      <c r="S69" s="523"/>
      <c r="T69" s="523"/>
      <c r="U69" s="523"/>
      <c r="V69" s="523"/>
      <c r="W69" s="523"/>
      <c r="X69" s="523"/>
      <c r="Y69" s="523"/>
      <c r="Z69" s="523"/>
      <c r="AA69" s="524"/>
      <c r="AB69" s="564" t="s">
        <v>148</v>
      </c>
      <c r="AC69" s="565"/>
      <c r="AD69" s="565"/>
      <c r="AE69" s="565"/>
      <c r="AF69" s="565"/>
      <c r="AG69" s="565"/>
      <c r="AH69" s="565"/>
      <c r="AI69" s="565"/>
      <c r="AJ69" s="565"/>
      <c r="AK69" s="566"/>
    </row>
    <row r="70" spans="1:11" s="75" customFormat="1" ht="77.25" customHeight="1" thickBot="1">
      <c r="A70" s="529" t="s">
        <v>91</v>
      </c>
      <c r="B70" s="530"/>
      <c r="C70" s="252">
        <v>2</v>
      </c>
      <c r="D70" s="520" t="s">
        <v>64</v>
      </c>
      <c r="E70" s="521"/>
      <c r="F70" s="521"/>
      <c r="G70" s="521"/>
      <c r="H70" s="246">
        <v>13</v>
      </c>
      <c r="I70" s="253">
        <v>0</v>
      </c>
      <c r="J70" s="254">
        <f t="shared" si="10"/>
        <v>26</v>
      </c>
      <c r="K70" s="253">
        <f t="shared" si="10"/>
        <v>0</v>
      </c>
    </row>
    <row r="71" spans="1:11" s="75" customFormat="1" ht="61.5" customHeight="1" thickBot="1">
      <c r="A71" s="529" t="s">
        <v>149</v>
      </c>
      <c r="B71" s="530"/>
      <c r="C71" s="245" t="s">
        <v>150</v>
      </c>
      <c r="D71" s="525" t="s">
        <v>97</v>
      </c>
      <c r="E71" s="526"/>
      <c r="F71" s="526"/>
      <c r="G71" s="526"/>
      <c r="H71" s="246">
        <v>13</v>
      </c>
      <c r="I71" s="247">
        <v>0</v>
      </c>
      <c r="J71" s="248">
        <f>H71*2</f>
        <v>26</v>
      </c>
      <c r="K71" s="247">
        <v>0</v>
      </c>
    </row>
    <row r="72" spans="1:39" s="75" customFormat="1" ht="46.5" customHeight="1" thickBot="1">
      <c r="A72" s="204"/>
      <c r="B72" s="255"/>
      <c r="C72" s="256">
        <v>25</v>
      </c>
      <c r="D72" s="531" t="s">
        <v>92</v>
      </c>
      <c r="E72" s="532"/>
      <c r="F72" s="532"/>
      <c r="G72" s="532"/>
      <c r="H72" s="533" t="s">
        <v>151</v>
      </c>
      <c r="I72" s="534"/>
      <c r="J72" s="257">
        <f>SUM(J66:J71)</f>
        <v>325</v>
      </c>
      <c r="K72" s="258">
        <f>SUM(K66:K71)</f>
        <v>0</v>
      </c>
      <c r="L72" s="527" t="s">
        <v>98</v>
      </c>
      <c r="M72" s="528"/>
      <c r="N72" s="528"/>
      <c r="O72" s="528"/>
      <c r="P72" s="528"/>
      <c r="Q72" s="528"/>
      <c r="R72" s="528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528"/>
      <c r="AG72" s="528"/>
      <c r="AH72" s="528"/>
      <c r="AI72" s="528"/>
      <c r="AJ72" s="528"/>
      <c r="AK72" s="528"/>
      <c r="AL72" s="259"/>
      <c r="AM72" s="259"/>
    </row>
    <row r="73" spans="3:37" s="75" customFormat="1" ht="88.5" customHeight="1">
      <c r="C73" s="10" t="s">
        <v>33</v>
      </c>
      <c r="D73" s="9"/>
      <c r="E73" s="11"/>
      <c r="F73" s="12"/>
      <c r="G73" s="14"/>
      <c r="H73" s="14"/>
      <c r="I73" s="493" t="s">
        <v>95</v>
      </c>
      <c r="J73" s="493"/>
      <c r="K73" s="493"/>
      <c r="L73" s="493"/>
      <c r="M73" s="493"/>
      <c r="N73" s="493"/>
      <c r="O73" s="9"/>
      <c r="P73" s="13"/>
      <c r="Q73" s="13"/>
      <c r="R73" s="208" t="s">
        <v>46</v>
      </c>
      <c r="S73" s="208"/>
      <c r="T73" s="208"/>
      <c r="U73" s="208"/>
      <c r="V73" s="208"/>
      <c r="W73" s="209"/>
      <c r="X73" s="209"/>
      <c r="Y73" s="209"/>
      <c r="Z73" s="12"/>
      <c r="AA73" s="12"/>
      <c r="AB73" s="493" t="s">
        <v>128</v>
      </c>
      <c r="AC73" s="493"/>
      <c r="AD73" s="493"/>
      <c r="AE73" s="493"/>
      <c r="AF73" s="493"/>
      <c r="AG73" s="493"/>
      <c r="AH73" s="493"/>
      <c r="AI73" s="493"/>
      <c r="AJ73" s="9"/>
      <c r="AK73" s="9"/>
    </row>
    <row r="74" spans="4:33" s="75" customFormat="1" ht="14.25" customHeight="1">
      <c r="D74" s="219"/>
      <c r="E74" s="219"/>
      <c r="F74" s="219"/>
      <c r="G74" s="260"/>
      <c r="H74" s="260"/>
      <c r="I74" s="260"/>
      <c r="J74" s="260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19"/>
      <c r="Z74" s="219"/>
      <c r="AA74" s="219"/>
      <c r="AB74" s="219"/>
      <c r="AC74" s="219"/>
      <c r="AD74" s="219"/>
      <c r="AE74" s="219"/>
      <c r="AF74" s="219"/>
      <c r="AG74" s="219"/>
    </row>
    <row r="75" spans="3:33" s="75" customFormat="1" ht="18" customHeight="1">
      <c r="C75" s="261"/>
      <c r="D75" s="53"/>
      <c r="E75" s="262"/>
      <c r="F75" s="263"/>
      <c r="G75" s="260"/>
      <c r="H75" s="260"/>
      <c r="I75" s="260"/>
      <c r="J75" s="260"/>
      <c r="K75" s="21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19"/>
      <c r="Z75" s="264"/>
      <c r="AA75" s="264"/>
      <c r="AB75" s="264"/>
      <c r="AC75" s="264"/>
      <c r="AD75" s="264"/>
      <c r="AE75" s="264"/>
      <c r="AF75" s="219"/>
      <c r="AG75" s="219"/>
    </row>
    <row r="76" spans="3:31" s="75" customFormat="1" ht="14.25" customHeight="1">
      <c r="C76" s="210"/>
      <c r="G76" s="265"/>
      <c r="H76" s="265"/>
      <c r="I76" s="266"/>
      <c r="J76" s="265"/>
      <c r="L76" s="266"/>
      <c r="M76" s="266"/>
      <c r="N76" s="265"/>
      <c r="O76" s="265"/>
      <c r="P76" s="265"/>
      <c r="T76" s="265"/>
      <c r="U76" s="265"/>
      <c r="Y76" s="15"/>
      <c r="Z76" s="15"/>
      <c r="AA76" s="15"/>
      <c r="AB76" s="15"/>
      <c r="AC76" s="15"/>
      <c r="AD76" s="15"/>
      <c r="AE76" s="15"/>
    </row>
    <row r="77" spans="3:10" ht="12.75" customHeight="1">
      <c r="C77" s="15"/>
      <c r="D77" s="223"/>
      <c r="E77" s="15"/>
      <c r="F77" s="223"/>
      <c r="G77" s="15"/>
      <c r="H77" s="15"/>
      <c r="I77" s="15"/>
      <c r="J77" s="15"/>
    </row>
  </sheetData>
  <sheetProtection/>
  <mergeCells count="153">
    <mergeCell ref="E43:J43"/>
    <mergeCell ref="I73:N73"/>
    <mergeCell ref="AB73:AI73"/>
    <mergeCell ref="A8:E8"/>
    <mergeCell ref="B32:C32"/>
    <mergeCell ref="B43:C43"/>
    <mergeCell ref="B44:C44"/>
    <mergeCell ref="K59:U59"/>
    <mergeCell ref="N63:S63"/>
    <mergeCell ref="B47:D47"/>
    <mergeCell ref="E42:J42"/>
    <mergeCell ref="Z63:AF63"/>
    <mergeCell ref="Z64:AF64"/>
    <mergeCell ref="C53:D53"/>
    <mergeCell ref="M62:AK62"/>
    <mergeCell ref="D63:G65"/>
    <mergeCell ref="H63:I64"/>
    <mergeCell ref="J63:K64"/>
    <mergeCell ref="T63:Y63"/>
    <mergeCell ref="N64:S64"/>
    <mergeCell ref="AG64:AK64"/>
    <mergeCell ref="A66:B66"/>
    <mergeCell ref="D66:G66"/>
    <mergeCell ref="A67:B69"/>
    <mergeCell ref="A63:B65"/>
    <mergeCell ref="C63:C65"/>
    <mergeCell ref="T64:Y64"/>
    <mergeCell ref="M67:AK67"/>
    <mergeCell ref="D68:G68"/>
    <mergeCell ref="AB69:AK69"/>
    <mergeCell ref="K57:U57"/>
    <mergeCell ref="K58:U58"/>
    <mergeCell ref="K52:U52"/>
    <mergeCell ref="K53:U53"/>
    <mergeCell ref="K54:U54"/>
    <mergeCell ref="K55:U55"/>
    <mergeCell ref="A52:A59"/>
    <mergeCell ref="C52:D52"/>
    <mergeCell ref="B61:J61"/>
    <mergeCell ref="B62:J62"/>
    <mergeCell ref="E24:J24"/>
    <mergeCell ref="A26:J26"/>
    <mergeCell ref="A30:J30"/>
    <mergeCell ref="B23:D23"/>
    <mergeCell ref="E23:J23"/>
    <mergeCell ref="B24:D24"/>
    <mergeCell ref="B25:D25"/>
    <mergeCell ref="B29:D29"/>
    <mergeCell ref="E28:J28"/>
    <mergeCell ref="E25:J25"/>
    <mergeCell ref="AB15:AB18"/>
    <mergeCell ref="AN16:AN18"/>
    <mergeCell ref="AD17:AD18"/>
    <mergeCell ref="AE17:AG17"/>
    <mergeCell ref="AH17:AH18"/>
    <mergeCell ref="AI17:AK17"/>
    <mergeCell ref="AH16:AK16"/>
    <mergeCell ref="AD16:AG16"/>
    <mergeCell ref="N15:T15"/>
    <mergeCell ref="E22:J22"/>
    <mergeCell ref="AA15:AA18"/>
    <mergeCell ref="R16:S17"/>
    <mergeCell ref="Y15:Y18"/>
    <mergeCell ref="A21:AK21"/>
    <mergeCell ref="AD15:AG15"/>
    <mergeCell ref="P16:Q17"/>
    <mergeCell ref="L15:L18"/>
    <mergeCell ref="K15:K18"/>
    <mergeCell ref="AD13:AK13"/>
    <mergeCell ref="AD14:AK14"/>
    <mergeCell ref="AH15:AK15"/>
    <mergeCell ref="AC15:AC18"/>
    <mergeCell ref="AG63:AK63"/>
    <mergeCell ref="A35:AK35"/>
    <mergeCell ref="A36:AK36"/>
    <mergeCell ref="B37:D37"/>
    <mergeCell ref="E48:J48"/>
    <mergeCell ref="E47:J47"/>
    <mergeCell ref="E37:J37"/>
    <mergeCell ref="A51:J51"/>
    <mergeCell ref="J52:J59"/>
    <mergeCell ref="K56:U56"/>
    <mergeCell ref="K12:L14"/>
    <mergeCell ref="M12:T14"/>
    <mergeCell ref="V12:AC14"/>
    <mergeCell ref="A20:AK20"/>
    <mergeCell ref="U12:U18"/>
    <mergeCell ref="B19:D19"/>
    <mergeCell ref="AD12:AK12"/>
    <mergeCell ref="A12:A18"/>
    <mergeCell ref="B12:D18"/>
    <mergeCell ref="E12:J18"/>
    <mergeCell ref="A50:J50"/>
    <mergeCell ref="A49:J49"/>
    <mergeCell ref="B48:C48"/>
    <mergeCell ref="A40:J40"/>
    <mergeCell ref="A41:AK41"/>
    <mergeCell ref="B42:D42"/>
    <mergeCell ref="E45:J45"/>
    <mergeCell ref="B46:C46"/>
    <mergeCell ref="E46:J46"/>
    <mergeCell ref="B45:D45"/>
    <mergeCell ref="B22:D22"/>
    <mergeCell ref="M15:M18"/>
    <mergeCell ref="A34:J34"/>
    <mergeCell ref="B38:D38"/>
    <mergeCell ref="E38:J38"/>
    <mergeCell ref="A27:AK27"/>
    <mergeCell ref="W15:W18"/>
    <mergeCell ref="T16:T18"/>
    <mergeCell ref="Z15:Z18"/>
    <mergeCell ref="N16:O17"/>
    <mergeCell ref="L72:AK72"/>
    <mergeCell ref="A70:B70"/>
    <mergeCell ref="D70:G70"/>
    <mergeCell ref="A71:B71"/>
    <mergeCell ref="D71:G71"/>
    <mergeCell ref="D72:G72"/>
    <mergeCell ref="H72:I72"/>
    <mergeCell ref="D67:G67"/>
    <mergeCell ref="J5:Y5"/>
    <mergeCell ref="E10:H10"/>
    <mergeCell ref="AF5:AJ5"/>
    <mergeCell ref="J6:Y6"/>
    <mergeCell ref="J9:Y9"/>
    <mergeCell ref="X15:X18"/>
    <mergeCell ref="E39:J39"/>
    <mergeCell ref="B28:D28"/>
    <mergeCell ref="A33:J33"/>
    <mergeCell ref="N68:AA68"/>
    <mergeCell ref="AB68:AK68"/>
    <mergeCell ref="D69:G69"/>
    <mergeCell ref="N69:AA69"/>
    <mergeCell ref="B39:D39"/>
    <mergeCell ref="E32:J32"/>
    <mergeCell ref="V15:V18"/>
    <mergeCell ref="D1:AK1"/>
    <mergeCell ref="A2:AG2"/>
    <mergeCell ref="J3:Y3"/>
    <mergeCell ref="B4:C4"/>
    <mergeCell ref="J4:Y4"/>
    <mergeCell ref="B5:C6"/>
    <mergeCell ref="A31:AK31"/>
    <mergeCell ref="AF6:AJ6"/>
    <mergeCell ref="B10:C10"/>
    <mergeCell ref="M61:AK61"/>
    <mergeCell ref="AF7:AJ7"/>
    <mergeCell ref="J8:Y8"/>
    <mergeCell ref="AE8:AK10"/>
    <mergeCell ref="E29:J29"/>
    <mergeCell ref="E44:J44"/>
    <mergeCell ref="E19:J19"/>
    <mergeCell ref="J10:Y10"/>
  </mergeCells>
  <printOptions horizontalCentered="1"/>
  <pageMargins left="0.7874015748031497" right="0.1968503937007874" top="0.1968503937007874" bottom="0.1968503937007874" header="0" footer="0"/>
  <pageSetup fitToHeight="2" fitToWidth="1" horizontalDpi="300" verticalDpi="3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User</cp:lastModifiedBy>
  <cp:lastPrinted>2020-05-26T15:37:49Z</cp:lastPrinted>
  <dcterms:created xsi:type="dcterms:W3CDTF">2014-01-13T08:19:54Z</dcterms:created>
  <dcterms:modified xsi:type="dcterms:W3CDTF">2020-06-27T16:29:22Z</dcterms:modified>
  <cp:category/>
  <cp:version/>
  <cp:contentType/>
  <cp:contentStatus/>
</cp:coreProperties>
</file>